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0" windowWidth="7812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<sst xmlns="http://schemas.openxmlformats.org/spreadsheetml/2006/main" count="25" uniqueCount="25">
  <si>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Input Table - Setting out by radials</t>
  </si>
  <si>
    <t>Reference Station</t>
  </si>
  <si>
    <t>Observation Station</t>
  </si>
  <si>
    <t>Easting</t>
  </si>
  <si>
    <t>Northing</t>
  </si>
  <si>
    <t>alpha</t>
  </si>
  <si>
    <t>beta</t>
  </si>
  <si>
    <t>Theta</t>
  </si>
  <si>
    <t>deg</t>
  </si>
  <si>
    <t>min</t>
  </si>
  <si>
    <t>sec</t>
  </si>
  <si>
    <t>Setting out Angle</t>
  </si>
  <si>
    <t>Setting out Length</t>
  </si>
  <si>
    <t>metre</t>
  </si>
  <si>
    <t>Stake out Point</t>
  </si>
  <si>
    <t>A</t>
  </si>
  <si>
    <t>B</t>
  </si>
  <si>
    <t>E,N</t>
  </si>
  <si>
    <t>Sketch stations positions to determine orientation and use component angles as necessary</t>
  </si>
  <si>
    <t>rads</t>
  </si>
  <si>
    <t>degree</t>
  </si>
  <si>
    <t>Diff in E. ref st</t>
  </si>
  <si>
    <t>Diff in N.ref st</t>
  </si>
  <si>
    <t>Diff in E. stake</t>
  </si>
  <si>
    <t>Diff in N stake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</si>
</sst>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2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8"/>
      <name val="Arial"/>
      <family val="0"/>
    </font>
    <font>
      <sz val="12"/>
      <color indexed="55"/>
      <name val="Arial"/>
      <family val="0"/>
    </font>
    <font>
      <sz val="17.85"/>
      <color indexed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5" fillId="0" borderId="0" xfId="0" applyFont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27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8" sqref="E8"/>
    </sheetView>
  </sheetViews>
  <sheetFormatPr defaultColWidth="8.88671875" defaultRowHeight="15"/>
  <cols>
    <col min="1" max="1" width="13.77734375" style="0" customWidth="1"/>
    <col min="2" max="2" width="9.4453125" style="0" customWidth="1"/>
    <col min="3" max="3" width="7.3359375" style="0" customWidth="1"/>
    <col min="4" max="4" width="12.4453125" style="0" customWidth="1"/>
    <col min="5" max="5" width="10.77734375" style="0" customWidth="1"/>
    <col min="7" max="7" width="3.5546875" style="0" customWidth="1"/>
  </cols>
  <sheetData>
    <row r="1" spans="1:7" ht="18.75" customHeight="1" thickTop="1">
      <c r="A1" s="27" t="s">
        <v>0</v>
      </c>
      <c r="B1" s="28"/>
      <c r="C1" s="28"/>
      <c r="D1" s="28"/>
      <c r="E1" s="28"/>
      <c r="F1" s="28"/>
      <c r="G1" s="29"/>
    </row>
    <row r="2" spans="1:7" ht="15">
      <c r="A2" s="42"/>
      <c r="B2" s="43"/>
      <c r="C2" s="30"/>
      <c r="D2" s="30"/>
      <c r="E2" s="30"/>
      <c r="F2" s="30"/>
      <c r="G2" s="31"/>
    </row>
    <row r="3" spans="1:7" ht="29.25" customHeight="1">
      <c r="A3" s="40" t="s">
        <v>18</v>
      </c>
      <c r="B3" s="41"/>
      <c r="C3" s="41"/>
      <c r="D3" s="41"/>
      <c r="E3" s="41"/>
      <c r="F3" s="41"/>
      <c r="G3" s="31"/>
    </row>
    <row r="4" spans="1:7" ht="15">
      <c r="A4" s="32"/>
      <c r="B4" s="30"/>
      <c r="C4" s="30"/>
      <c r="D4" s="30"/>
      <c r="E4" s="30"/>
      <c r="F4" s="30"/>
      <c r="G4" s="31"/>
    </row>
    <row r="5" spans="1:7" ht="15">
      <c r="A5" s="32"/>
      <c r="B5" s="23"/>
      <c r="C5" s="24"/>
      <c r="D5" s="25" t="s">
        <v>3</v>
      </c>
      <c r="E5" s="26" t="s">
        <v>4</v>
      </c>
      <c r="F5" s="30"/>
      <c r="G5" s="31"/>
    </row>
    <row r="6" spans="1:7" ht="15">
      <c r="A6" s="33" t="s">
        <v>17</v>
      </c>
      <c r="B6" s="44" t="s">
        <v>14</v>
      </c>
      <c r="C6" s="45"/>
      <c r="D6" s="17">
        <v>6450</v>
      </c>
      <c r="E6" s="18">
        <v>3060</v>
      </c>
      <c r="F6" s="34"/>
      <c r="G6" s="31"/>
    </row>
    <row r="7" spans="1:7" ht="15">
      <c r="A7" s="33" t="s">
        <v>15</v>
      </c>
      <c r="B7" s="44" t="s">
        <v>1</v>
      </c>
      <c r="C7" s="45"/>
      <c r="D7" s="19">
        <v>5000</v>
      </c>
      <c r="E7" s="20">
        <v>2000</v>
      </c>
      <c r="F7" s="34"/>
      <c r="G7" s="31"/>
    </row>
    <row r="8" spans="1:7" ht="15">
      <c r="A8" s="33" t="s">
        <v>16</v>
      </c>
      <c r="B8" s="46" t="s">
        <v>2</v>
      </c>
      <c r="C8" s="47"/>
      <c r="D8" s="21">
        <v>6500</v>
      </c>
      <c r="E8" s="22">
        <v>3050</v>
      </c>
      <c r="F8" s="34"/>
      <c r="G8" s="31"/>
    </row>
    <row r="9" spans="1:8" ht="22.5">
      <c r="A9" s="35"/>
      <c r="B9" s="36"/>
      <c r="C9" s="36"/>
      <c r="D9" s="36"/>
      <c r="E9" s="36" t="s">
        <v>19</v>
      </c>
      <c r="F9" s="36" t="s">
        <v>20</v>
      </c>
      <c r="G9" s="31"/>
      <c r="H9" s="16"/>
    </row>
    <row r="10" spans="1:8" ht="22.5">
      <c r="A10" s="35" t="s">
        <v>21</v>
      </c>
      <c r="B10" s="36">
        <f>D8-D7</f>
        <v>1500</v>
      </c>
      <c r="C10" s="36"/>
      <c r="D10" s="36" t="s">
        <v>5</v>
      </c>
      <c r="E10" s="36">
        <f>ATAN(B11/B10)</f>
        <v>0.6107259643892086</v>
      </c>
      <c r="F10" s="36">
        <f>E10*180/PI()</f>
        <v>34.992020198558656</v>
      </c>
      <c r="G10" s="31"/>
      <c r="H10" s="16"/>
    </row>
    <row r="11" spans="1:7" ht="15">
      <c r="A11" s="35" t="s">
        <v>22</v>
      </c>
      <c r="B11" s="36">
        <f>E8-E7</f>
        <v>1050</v>
      </c>
      <c r="C11" s="36"/>
      <c r="D11" s="36" t="s">
        <v>6</v>
      </c>
      <c r="E11" s="36">
        <f>ATAN(B13/B12)</f>
        <v>0.19739555984988078</v>
      </c>
      <c r="F11" s="36">
        <f>E11*180/PI()</f>
        <v>11.309932474020213</v>
      </c>
      <c r="G11" s="31"/>
    </row>
    <row r="12" spans="1:7" ht="15">
      <c r="A12" s="35" t="s">
        <v>23</v>
      </c>
      <c r="B12" s="36">
        <f>D8-D6</f>
        <v>50</v>
      </c>
      <c r="C12" s="36"/>
      <c r="D12" s="36" t="s">
        <v>7</v>
      </c>
      <c r="E12" s="36">
        <f>SUM(E10:E11)</f>
        <v>0.8081215242390893</v>
      </c>
      <c r="F12" s="36">
        <f>E12*180/PI()</f>
        <v>46.30195267257888</v>
      </c>
      <c r="G12" s="31"/>
    </row>
    <row r="13" spans="1:7" ht="15">
      <c r="A13" s="35" t="s">
        <v>24</v>
      </c>
      <c r="B13" s="36">
        <f>E6-E8</f>
        <v>10</v>
      </c>
      <c r="C13" s="36"/>
      <c r="D13" s="36"/>
      <c r="E13" s="30"/>
      <c r="F13" s="36"/>
      <c r="G13" s="31"/>
    </row>
    <row r="14" spans="1:7" ht="15">
      <c r="A14" s="32"/>
      <c r="B14" s="10" t="s">
        <v>11</v>
      </c>
      <c r="C14" s="11"/>
      <c r="D14" s="1">
        <f>INT(F12)</f>
        <v>46</v>
      </c>
      <c r="E14" s="2">
        <f>INT((F12-D14)*60)</f>
        <v>18</v>
      </c>
      <c r="F14" s="3">
        <f>INT((((F12-D14)*60)-E14)*60)</f>
        <v>7</v>
      </c>
      <c r="G14" s="31"/>
    </row>
    <row r="15" spans="1:7" ht="15">
      <c r="A15" s="32"/>
      <c r="B15" s="12"/>
      <c r="C15" s="13"/>
      <c r="D15" s="4" t="s">
        <v>8</v>
      </c>
      <c r="E15" s="5" t="s">
        <v>9</v>
      </c>
      <c r="F15" s="6" t="s">
        <v>10</v>
      </c>
      <c r="G15" s="31"/>
    </row>
    <row r="16" spans="1:7" ht="15">
      <c r="A16" s="32"/>
      <c r="B16" s="14" t="s">
        <v>12</v>
      </c>
      <c r="C16" s="15"/>
      <c r="D16" s="7">
        <f>SQRT(B12^2+B13^2)</f>
        <v>50.99019513592785</v>
      </c>
      <c r="E16" s="8" t="s">
        <v>13</v>
      </c>
      <c r="F16" s="9"/>
      <c r="G16" s="31"/>
    </row>
    <row r="17" spans="1:7" ht="15" thickBot="1">
      <c r="A17" s="37"/>
      <c r="B17" s="38"/>
      <c r="C17" s="38"/>
      <c r="D17" s="38"/>
      <c r="E17" s="38"/>
      <c r="F17" s="38"/>
      <c r="G17" s="39"/>
    </row>
    <row r="18" ht="15" thickTop="1"/>
  </sheetData>
  <sheetProtection sheet="1" objects="1" scenarios="1"/>
  <mergeCells count="5">
    <mergeCell ref="A3:F3"/>
    <mergeCell ref="A2:B2"/>
    <mergeCell ref="B7:C7"/>
    <mergeCell ref="B8:C8"/>
    <mergeCell ref="B6:C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NW10 2XD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Filomeno</dc:creator>
  <cp:keywords/>
  <dc:description/>
  <cp:lastModifiedBy>Angelo Filomeno</cp:lastModifiedBy>
  <dcterms:created xsi:type="dcterms:W3CDTF">2003-04-15T21:42:06Z</dcterms:created>
  <dcterms:modified xsi:type="dcterms:W3CDTF">2003-04-21T21:39:08Z</dcterms:modified>
  <cp:category/>
  <cp:version/>
  <cp:contentType/>
  <cp:contentStatus/>
</cp:coreProperties>
</file>