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8060" windowHeight="11355"/>
  </bookViews>
  <sheets>
    <sheet name="EventCalendar" sheetId="2" r:id="rId1"/>
  </sheets>
  <definedNames>
    <definedName name="monthNames">{"January","February","March","April","May","June","July","August","September","October","November","December"}</definedName>
    <definedName name="_xlnm.Print_Area" localSheetId="0">EventCalendar!$B$7:$V$68</definedName>
    <definedName name="startday">EventCalendar!$M$4</definedName>
    <definedName name="valuevx">42.314159</definedName>
    <definedName name="WeekDay">{1,2,3,4,5,6,7}</definedName>
    <definedName name="weekDayNames">{"Su";"M";"Tu";"W";"Th";"F";"Sa"}</definedName>
    <definedName name="weekdays">{"Sunday";"Monday";"Tuesday";"Wednesday";"Thursday";"Friday";"Saturday"}</definedName>
    <definedName name="WeekNo">{1;2;3;4;5;6}</definedName>
    <definedName name="year">EventCalendar!$F$4</definedName>
  </definedNames>
  <calcPr calcId="145621"/>
</workbook>
</file>

<file path=xl/calcChain.xml><?xml version="1.0" encoding="utf-8"?>
<calcChain xmlns="http://schemas.openxmlformats.org/spreadsheetml/2006/main">
  <c r="B7" i="2" l="1"/>
  <c r="M21" i="2" l="1"/>
  <c r="U26" i="2" s="1"/>
  <c r="M60" i="2"/>
  <c r="U65" i="2" s="1"/>
  <c r="M51" i="2"/>
  <c r="M39" i="2"/>
  <c r="M41" i="2" s="1" a="1"/>
  <c r="M30" i="2"/>
  <c r="U33" i="2" s="1"/>
  <c r="M9" i="2"/>
  <c r="M11" i="2" s="1" a="1"/>
  <c r="B60" i="2"/>
  <c r="B62" i="2" s="1" a="1"/>
  <c r="B51" i="2"/>
  <c r="B53" i="2" s="1" a="1"/>
  <c r="F53" i="2" s="1"/>
  <c r="B39" i="2"/>
  <c r="J31" i="2"/>
  <c r="B9" i="2"/>
  <c r="J10" i="2" s="1"/>
  <c r="B30" i="2"/>
  <c r="B32" i="2" s="1" a="1"/>
  <c r="B32" i="2" s="1"/>
  <c r="B21" i="2"/>
  <c r="B23" i="2" s="1" a="1"/>
  <c r="C23" i="2" s="1"/>
  <c r="S61" i="2"/>
  <c r="R61" i="2"/>
  <c r="Q61" i="2"/>
  <c r="P61" i="2"/>
  <c r="O61" i="2"/>
  <c r="N61" i="2"/>
  <c r="M61" i="2"/>
  <c r="S52" i="2"/>
  <c r="R52" i="2"/>
  <c r="Q52" i="2"/>
  <c r="P52" i="2"/>
  <c r="O52" i="2"/>
  <c r="N52" i="2"/>
  <c r="M52" i="2"/>
  <c r="S40" i="2"/>
  <c r="R40" i="2"/>
  <c r="Q40" i="2"/>
  <c r="P40" i="2"/>
  <c r="O40" i="2"/>
  <c r="N40" i="2"/>
  <c r="M40" i="2"/>
  <c r="S31" i="2"/>
  <c r="R31" i="2"/>
  <c r="Q31" i="2"/>
  <c r="P31" i="2"/>
  <c r="O31" i="2"/>
  <c r="N31" i="2"/>
  <c r="M31" i="2"/>
  <c r="S22" i="2"/>
  <c r="R22" i="2"/>
  <c r="Q22" i="2"/>
  <c r="P22" i="2"/>
  <c r="O22" i="2"/>
  <c r="N22" i="2"/>
  <c r="M22" i="2"/>
  <c r="S10" i="2"/>
  <c r="R10" i="2"/>
  <c r="Q10" i="2"/>
  <c r="P10" i="2"/>
  <c r="O10" i="2"/>
  <c r="N10" i="2"/>
  <c r="M10" i="2"/>
  <c r="H61" i="2"/>
  <c r="G61" i="2"/>
  <c r="F61" i="2"/>
  <c r="E61" i="2"/>
  <c r="D61" i="2"/>
  <c r="C61" i="2"/>
  <c r="B61" i="2"/>
  <c r="H52" i="2"/>
  <c r="G52" i="2"/>
  <c r="F52" i="2"/>
  <c r="E52" i="2"/>
  <c r="D52" i="2"/>
  <c r="C52" i="2"/>
  <c r="B52" i="2"/>
  <c r="H40" i="2"/>
  <c r="G40" i="2"/>
  <c r="F40" i="2"/>
  <c r="E40" i="2"/>
  <c r="D40" i="2"/>
  <c r="C40" i="2"/>
  <c r="B40" i="2"/>
  <c r="H31" i="2"/>
  <c r="G31" i="2"/>
  <c r="F31" i="2"/>
  <c r="E31" i="2"/>
  <c r="D31" i="2"/>
  <c r="C31" i="2"/>
  <c r="B31" i="2"/>
  <c r="H22" i="2"/>
  <c r="G22" i="2"/>
  <c r="F22" i="2"/>
  <c r="E22" i="2"/>
  <c r="D22" i="2"/>
  <c r="C22" i="2"/>
  <c r="B22" i="2"/>
  <c r="H10" i="2"/>
  <c r="G10" i="2"/>
  <c r="F10" i="2"/>
  <c r="E10" i="2"/>
  <c r="D10" i="2"/>
  <c r="C10" i="2"/>
  <c r="B10" i="2"/>
  <c r="F35" i="2" l="1"/>
  <c r="D34" i="2"/>
  <c r="D37" i="2"/>
  <c r="D33" i="2"/>
  <c r="G36" i="2"/>
  <c r="F32" i="2"/>
  <c r="H37" i="2"/>
  <c r="C35" i="2"/>
  <c r="G35" i="2"/>
  <c r="G33" i="2"/>
  <c r="M23" i="2" a="1"/>
  <c r="N23" i="2" s="1"/>
  <c r="F36" i="2"/>
  <c r="E34" i="2"/>
  <c r="G32" i="2"/>
  <c r="M32" i="2" a="1"/>
  <c r="P33" i="2" s="1"/>
  <c r="E37" i="2"/>
  <c r="D36" i="2"/>
  <c r="H34" i="2"/>
  <c r="E33" i="2"/>
  <c r="C32" i="2"/>
  <c r="G67" i="2"/>
  <c r="F63" i="2"/>
  <c r="H65" i="2"/>
  <c r="E62" i="2"/>
  <c r="G64" i="2"/>
  <c r="B67" i="2"/>
  <c r="C64" i="2"/>
  <c r="E66" i="2"/>
  <c r="B63" i="2"/>
  <c r="D65" i="2"/>
  <c r="F67" i="2"/>
  <c r="O41" i="2"/>
  <c r="R41" i="2"/>
  <c r="S44" i="2"/>
  <c r="Q42" i="2"/>
  <c r="Q45" i="2"/>
  <c r="O43" i="2"/>
  <c r="O46" i="2"/>
  <c r="M41" i="2"/>
  <c r="M44" i="2"/>
  <c r="O11" i="2"/>
  <c r="O13" i="2"/>
  <c r="O16" i="2"/>
  <c r="R11" i="2"/>
  <c r="S14" i="2"/>
  <c r="M11" i="2"/>
  <c r="M14" i="2"/>
  <c r="Q12" i="2"/>
  <c r="Q15" i="2"/>
  <c r="C37" i="2"/>
  <c r="B36" i="2"/>
  <c r="B35" i="2"/>
  <c r="B34" i="2"/>
  <c r="H32" i="2"/>
  <c r="P27" i="2"/>
  <c r="M53" i="2" a="1"/>
  <c r="M54" i="2" s="1"/>
  <c r="B41" i="2" a="1"/>
  <c r="B45" i="2" s="1"/>
  <c r="E67" i="2"/>
  <c r="H66" i="2"/>
  <c r="D66" i="2"/>
  <c r="G65" i="2"/>
  <c r="C65" i="2"/>
  <c r="F64" i="2"/>
  <c r="B64" i="2"/>
  <c r="E63" i="2"/>
  <c r="H62" i="2"/>
  <c r="D62" i="2"/>
  <c r="S16" i="2"/>
  <c r="N16" i="2"/>
  <c r="P15" i="2"/>
  <c r="Q14" i="2"/>
  <c r="S13" i="2"/>
  <c r="N13" i="2"/>
  <c r="O12" i="2"/>
  <c r="Q11" i="2"/>
  <c r="Q46" i="2"/>
  <c r="R45" i="2"/>
  <c r="M45" i="2"/>
  <c r="O44" i="2"/>
  <c r="P43" i="2"/>
  <c r="R42" i="2"/>
  <c r="M42" i="2"/>
  <c r="N41" i="2"/>
  <c r="B11" i="2" a="1"/>
  <c r="C11" i="2" s="1"/>
  <c r="H67" i="2"/>
  <c r="C67" i="2"/>
  <c r="F66" i="2"/>
  <c r="B66" i="2"/>
  <c r="E65" i="2"/>
  <c r="H64" i="2"/>
  <c r="D64" i="2"/>
  <c r="G63" i="2"/>
  <c r="C63" i="2"/>
  <c r="F62" i="2"/>
  <c r="B62" i="2"/>
  <c r="Q16" i="2"/>
  <c r="R15" i="2"/>
  <c r="M15" i="2"/>
  <c r="O14" i="2"/>
  <c r="P13" i="2"/>
  <c r="R12" i="2"/>
  <c r="M12" i="2"/>
  <c r="N11" i="2"/>
  <c r="S46" i="2"/>
  <c r="N46" i="2"/>
  <c r="P45" i="2"/>
  <c r="Q44" i="2"/>
  <c r="S43" i="2"/>
  <c r="N43" i="2"/>
  <c r="O42" i="2"/>
  <c r="Q41" i="2"/>
  <c r="R46" i="2"/>
  <c r="M46" i="2"/>
  <c r="N45" i="2"/>
  <c r="P44" i="2"/>
  <c r="R43" i="2"/>
  <c r="S42" i="2"/>
  <c r="N42" i="2"/>
  <c r="P41" i="2"/>
  <c r="M62" i="2" a="1"/>
  <c r="P62" i="2" s="1"/>
  <c r="D67" i="2"/>
  <c r="G66" i="2"/>
  <c r="C66" i="2"/>
  <c r="F65" i="2"/>
  <c r="B65" i="2"/>
  <c r="E64" i="2"/>
  <c r="H63" i="2"/>
  <c r="D63" i="2"/>
  <c r="G62" i="2"/>
  <c r="C62" i="2"/>
  <c r="R16" i="2"/>
  <c r="M16" i="2"/>
  <c r="N15" i="2"/>
  <c r="P14" i="2"/>
  <c r="R13" i="2"/>
  <c r="S12" i="2"/>
  <c r="N12" i="2"/>
  <c r="P11" i="2"/>
  <c r="D28" i="2"/>
  <c r="E27" i="2"/>
  <c r="G26" i="2"/>
  <c r="B26" i="2"/>
  <c r="C25" i="2"/>
  <c r="E24" i="2"/>
  <c r="G23" i="2"/>
  <c r="P46" i="2"/>
  <c r="S45" i="2"/>
  <c r="O45" i="2"/>
  <c r="R44" i="2"/>
  <c r="N44" i="2"/>
  <c r="Q43" i="2"/>
  <c r="M43" i="2"/>
  <c r="P42" i="2"/>
  <c r="S41" i="2"/>
  <c r="E28" i="2"/>
  <c r="G27" i="2"/>
  <c r="H26" i="2"/>
  <c r="C26" i="2"/>
  <c r="E25" i="2"/>
  <c r="F24" i="2"/>
  <c r="H23" i="2"/>
  <c r="F58" i="2"/>
  <c r="H57" i="2"/>
  <c r="B57" i="2"/>
  <c r="D56" i="2"/>
  <c r="F55" i="2"/>
  <c r="G54" i="2"/>
  <c r="B54" i="2"/>
  <c r="B53" i="2"/>
  <c r="E32" i="2"/>
  <c r="B33" i="2"/>
  <c r="F33" i="2"/>
  <c r="C34" i="2"/>
  <c r="G34" i="2"/>
  <c r="D35" i="2"/>
  <c r="H35" i="2"/>
  <c r="E36" i="2"/>
  <c r="B37" i="2"/>
  <c r="F37" i="2"/>
  <c r="B23" i="2"/>
  <c r="F23" i="2"/>
  <c r="C24" i="2"/>
  <c r="G24" i="2"/>
  <c r="D25" i="2"/>
  <c r="H25" i="2"/>
  <c r="E26" i="2"/>
  <c r="B27" i="2"/>
  <c r="F27" i="2"/>
  <c r="C28" i="2"/>
  <c r="G28" i="2"/>
  <c r="E58" i="2"/>
  <c r="F57" i="2"/>
  <c r="H56" i="2"/>
  <c r="C56" i="2"/>
  <c r="D55" i="2"/>
  <c r="F54" i="2"/>
  <c r="H53" i="2"/>
  <c r="H28" i="2"/>
  <c r="B28" i="2"/>
  <c r="D27" i="2"/>
  <c r="F26" i="2"/>
  <c r="G25" i="2"/>
  <c r="B25" i="2"/>
  <c r="D24" i="2"/>
  <c r="E23" i="2"/>
  <c r="C58" i="2"/>
  <c r="E57" i="2"/>
  <c r="G56" i="2"/>
  <c r="H55" i="2"/>
  <c r="C55" i="2"/>
  <c r="E54" i="2"/>
  <c r="D53" i="2"/>
  <c r="C53" i="2"/>
  <c r="G53" i="2"/>
  <c r="D54" i="2"/>
  <c r="H54" i="2"/>
  <c r="E55" i="2"/>
  <c r="B56" i="2"/>
  <c r="F56" i="2"/>
  <c r="C57" i="2"/>
  <c r="G57" i="2"/>
  <c r="D58" i="2"/>
  <c r="H58" i="2"/>
  <c r="F28" i="2"/>
  <c r="H27" i="2"/>
  <c r="C27" i="2"/>
  <c r="D26" i="2"/>
  <c r="F25" i="2"/>
  <c r="H24" i="2"/>
  <c r="B24" i="2"/>
  <c r="D23" i="2"/>
  <c r="G37" i="2"/>
  <c r="H36" i="2"/>
  <c r="C36" i="2"/>
  <c r="E35" i="2"/>
  <c r="F34" i="2"/>
  <c r="H33" i="2"/>
  <c r="C33" i="2"/>
  <c r="D32" i="2"/>
  <c r="G58" i="2"/>
  <c r="B58" i="2"/>
  <c r="D57" i="2"/>
  <c r="E56" i="2"/>
  <c r="G55" i="2"/>
  <c r="B55" i="2"/>
  <c r="C54" i="2"/>
  <c r="E53" i="2"/>
  <c r="P16" i="2"/>
  <c r="S15" i="2"/>
  <c r="O15" i="2"/>
  <c r="R14" i="2"/>
  <c r="N14" i="2"/>
  <c r="Q13" i="2"/>
  <c r="M13" i="2"/>
  <c r="P12" i="2"/>
  <c r="S11" i="2"/>
  <c r="U64" i="2"/>
  <c r="P32" i="2" l="1"/>
  <c r="B11" i="2"/>
  <c r="M33" i="2"/>
  <c r="S28" i="2"/>
  <c r="N32" i="2"/>
  <c r="R56" i="2"/>
  <c r="N35" i="2"/>
  <c r="N56" i="2"/>
  <c r="P34" i="2"/>
  <c r="N34" i="2"/>
  <c r="O58" i="2"/>
  <c r="P37" i="2"/>
  <c r="Q28" i="2"/>
  <c r="O24" i="2"/>
  <c r="P24" i="2"/>
  <c r="M36" i="2"/>
  <c r="S32" i="2"/>
  <c r="P26" i="2"/>
  <c r="R25" i="2"/>
  <c r="Q26" i="2"/>
  <c r="R26" i="2"/>
  <c r="R55" i="2"/>
  <c r="E11" i="2"/>
  <c r="R36" i="2"/>
  <c r="R33" i="2"/>
  <c r="S25" i="2"/>
  <c r="S24" i="2"/>
  <c r="N27" i="2"/>
  <c r="M25" i="2"/>
  <c r="O27" i="2"/>
  <c r="O35" i="2"/>
  <c r="P36" i="2"/>
  <c r="R34" i="2"/>
  <c r="N36" i="2"/>
  <c r="S33" i="2"/>
  <c r="R37" i="2"/>
  <c r="P35" i="2"/>
  <c r="N33" i="2"/>
  <c r="S36" i="2"/>
  <c r="Q34" i="2"/>
  <c r="O32" i="2"/>
  <c r="M23" i="2"/>
  <c r="Q27" i="2"/>
  <c r="P25" i="2"/>
  <c r="R27" i="2"/>
  <c r="O23" i="2"/>
  <c r="Q25" i="2"/>
  <c r="S27" i="2"/>
  <c r="Q37" i="2"/>
  <c r="Q33" i="2"/>
  <c r="M37" i="2"/>
  <c r="S37" i="2"/>
  <c r="Q35" i="2"/>
  <c r="O33" i="2"/>
  <c r="N37" i="2"/>
  <c r="S34" i="2"/>
  <c r="Q32" i="2"/>
  <c r="O36" i="2"/>
  <c r="M34" i="2"/>
  <c r="N24" i="2"/>
  <c r="R28" i="2"/>
  <c r="P23" i="2"/>
  <c r="M28" i="2"/>
  <c r="M24" i="2"/>
  <c r="M27" i="2"/>
  <c r="R23" i="2"/>
  <c r="M26" i="2"/>
  <c r="O28" i="2"/>
  <c r="S23" i="2"/>
  <c r="N26" i="2"/>
  <c r="P28" i="2"/>
  <c r="F16" i="2"/>
  <c r="O56" i="2"/>
  <c r="S35" i="2"/>
  <c r="C12" i="2"/>
  <c r="M56" i="2"/>
  <c r="O37" i="2"/>
  <c r="M35" i="2"/>
  <c r="R32" i="2"/>
  <c r="Q36" i="2"/>
  <c r="O34" i="2"/>
  <c r="M32" i="2"/>
  <c r="R35" i="2"/>
  <c r="O25" i="2"/>
  <c r="Q24" i="2"/>
  <c r="Q23" i="2"/>
  <c r="O26" i="2"/>
  <c r="N25" i="2"/>
  <c r="S26" i="2"/>
  <c r="N28" i="2"/>
  <c r="R24" i="2"/>
  <c r="Q62" i="2"/>
  <c r="H15" i="2"/>
  <c r="E12" i="2"/>
  <c r="S53" i="2"/>
  <c r="P58" i="2"/>
  <c r="M58" i="2"/>
  <c r="C13" i="2"/>
  <c r="H14" i="2"/>
  <c r="C15" i="2"/>
  <c r="P54" i="2"/>
  <c r="P53" i="2"/>
  <c r="Q64" i="2"/>
  <c r="R53" i="2"/>
  <c r="F14" i="2"/>
  <c r="S63" i="2"/>
  <c r="H12" i="2"/>
  <c r="H42" i="2"/>
  <c r="B46" i="2"/>
  <c r="D45" i="2"/>
  <c r="B43" i="2"/>
  <c r="G42" i="2"/>
  <c r="G45" i="2"/>
  <c r="G43" i="2"/>
  <c r="G46" i="2"/>
  <c r="Q58" i="2"/>
  <c r="O62" i="2"/>
  <c r="G44" i="2"/>
  <c r="E42" i="2"/>
  <c r="S66" i="2"/>
  <c r="Q65" i="2"/>
  <c r="E43" i="2"/>
  <c r="F46" i="2"/>
  <c r="R62" i="2"/>
  <c r="O54" i="2"/>
  <c r="Q56" i="2"/>
  <c r="S58" i="2"/>
  <c r="E41" i="2"/>
  <c r="E44" i="2"/>
  <c r="G12" i="2"/>
  <c r="P64" i="2"/>
  <c r="M55" i="2"/>
  <c r="O57" i="2"/>
  <c r="Q54" i="2"/>
  <c r="S56" i="2"/>
  <c r="E15" i="2"/>
  <c r="E46" i="2"/>
  <c r="C44" i="2"/>
  <c r="H41" i="2"/>
  <c r="E14" i="2"/>
  <c r="D44" i="2"/>
  <c r="H11" i="2"/>
  <c r="S65" i="2"/>
  <c r="S54" i="2"/>
  <c r="N57" i="2"/>
  <c r="C42" i="2"/>
  <c r="C45" i="2"/>
  <c r="F13" i="2"/>
  <c r="O67" i="2"/>
  <c r="Q55" i="2"/>
  <c r="S57" i="2"/>
  <c r="N55" i="2"/>
  <c r="P57" i="2"/>
  <c r="C16" i="2"/>
  <c r="H45" i="2"/>
  <c r="F43" i="2"/>
  <c r="D41" i="2"/>
  <c r="D15" i="2"/>
  <c r="B42" i="2"/>
  <c r="C14" i="2"/>
  <c r="N53" i="2"/>
  <c r="P55" i="2"/>
  <c r="R57" i="2"/>
  <c r="H16" i="2"/>
  <c r="D12" i="2"/>
  <c r="D11" i="2"/>
  <c r="D14" i="2"/>
  <c r="N62" i="2"/>
  <c r="O65" i="2"/>
  <c r="S67" i="2"/>
  <c r="H13" i="2"/>
  <c r="O66" i="2"/>
  <c r="M64" i="2"/>
  <c r="B13" i="2"/>
  <c r="B16" i="2"/>
  <c r="R64" i="2"/>
  <c r="P67" i="2"/>
  <c r="O63" i="2"/>
  <c r="P66" i="2"/>
  <c r="F12" i="2"/>
  <c r="F15" i="2"/>
  <c r="Q63" i="2"/>
  <c r="Q66" i="2"/>
  <c r="D16" i="2"/>
  <c r="B14" i="2"/>
  <c r="G11" i="2"/>
  <c r="B12" i="2"/>
  <c r="B15" i="2"/>
  <c r="M63" i="2"/>
  <c r="M66" i="2"/>
  <c r="F11" i="2"/>
  <c r="G14" i="2"/>
  <c r="R65" i="2"/>
  <c r="P63" i="2"/>
  <c r="G13" i="2"/>
  <c r="G16" i="2"/>
  <c r="P65" i="2"/>
  <c r="N64" i="2"/>
  <c r="M67" i="2"/>
  <c r="D13" i="2"/>
  <c r="E16" i="2"/>
  <c r="O64" i="2"/>
  <c r="N67" i="2"/>
  <c r="G15" i="2"/>
  <c r="E13" i="2"/>
  <c r="C41" i="2"/>
  <c r="G41" i="2"/>
  <c r="D43" i="2"/>
  <c r="H44" i="2"/>
  <c r="D46" i="2"/>
  <c r="B41" i="2"/>
  <c r="F42" i="2"/>
  <c r="B44" i="2"/>
  <c r="F45" i="2"/>
  <c r="F41" i="2"/>
  <c r="C43" i="2"/>
  <c r="F44" i="2"/>
  <c r="C46" i="2"/>
  <c r="D42" i="2"/>
  <c r="H43" i="2"/>
  <c r="E45" i="2"/>
  <c r="H46" i="2"/>
  <c r="R63" i="2"/>
  <c r="R66" i="2"/>
  <c r="N65" i="2"/>
  <c r="S62" i="2"/>
  <c r="N63" i="2"/>
  <c r="N66" i="2"/>
  <c r="S64" i="2"/>
  <c r="Q67" i="2"/>
  <c r="M62" i="2"/>
  <c r="M65" i="2"/>
  <c r="R67" i="2"/>
  <c r="O53" i="2"/>
  <c r="N54" i="2"/>
  <c r="P56" i="2"/>
  <c r="R58" i="2"/>
  <c r="Q53" i="2"/>
  <c r="S55" i="2"/>
  <c r="N58" i="2"/>
  <c r="R54" i="2"/>
  <c r="M57" i="2"/>
  <c r="M53" i="2"/>
  <c r="O55" i="2"/>
  <c r="Q57" i="2"/>
</calcChain>
</file>

<file path=xl/sharedStrings.xml><?xml version="1.0" encoding="utf-8"?>
<sst xmlns="http://schemas.openxmlformats.org/spreadsheetml/2006/main" count="71" uniqueCount="65">
  <si>
    <t>Halloween</t>
  </si>
  <si>
    <t>Flag Day</t>
  </si>
  <si>
    <t>Father's Day</t>
  </si>
  <si>
    <t>1: Sun, 2: Mon</t>
  </si>
  <si>
    <t>http://www.vertex42.com/calendars/school-calendar.html</t>
  </si>
  <si>
    <t>Year:</t>
  </si>
  <si>
    <t>INSTRUCTIONS</t>
  </si>
  <si>
    <r>
      <t>Background colors</t>
    </r>
    <r>
      <rPr>
        <sz val="8"/>
        <color indexed="63"/>
        <rFont val="Arial"/>
        <family val="2"/>
      </rPr>
      <t>. The background color for the weekends and blank days are controlled using conditional formatting. To edit, select the cell(s) and go to Format &gt; Conditional Formatting.</t>
    </r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</si>
  <si>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</si>
  <si>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</si>
  <si>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</si>
  <si>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</si>
  <si>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</si>
  <si>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</si>
  <si>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</si>
  <si>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</si>
  <si>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</si>
  <si>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</si>
  <si>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</si>
  <si>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«  Choose the year and start day</t>
  </si>
  <si>
    <t>Start Day:</t>
  </si>
  <si>
    <t>Daylight Saving</t>
  </si>
  <si>
    <r>
      <t>Publishing your calendar</t>
    </r>
    <r>
      <rPr>
        <sz val="8"/>
        <color indexed="63"/>
        <rFont val="Arial"/>
        <family val="2"/>
      </rPr>
      <t>. If you want to publish a school calendar, you must ensure that it includes the following note and URL in the footer: Calendar Templates by Vertex42.com - http://www.vertex42.com/calendars/</t>
    </r>
  </si>
  <si>
    <t>© 2013 Vertex42 LLC</t>
  </si>
  <si>
    <r>
      <t>Converting the calendar to a PDF</t>
    </r>
    <r>
      <rPr>
        <sz val="8"/>
        <color indexed="63"/>
        <rFont val="Arial"/>
        <family val="2"/>
      </rPr>
      <t>. To publish a school calendar on your website, you should first convert it to a PDF. The best way to do that is to print to a PDF driver, or in Excel 2010/2013 you can go to Save As and select PDF.</t>
    </r>
  </si>
  <si>
    <r>
      <rPr>
        <b/>
        <sz val="8"/>
        <color theme="4" tint="-0.499984740745262"/>
        <rFont val="Arial"/>
        <family val="2"/>
      </rPr>
      <t>Changing the color scheme</t>
    </r>
    <r>
      <rPr>
        <sz val="8"/>
        <color indexed="63"/>
        <rFont val="Arial"/>
        <family val="2"/>
      </rPr>
      <t>. You can change the color scheme by going to Page Layout &gt; Themes &gt; Colors.</t>
    </r>
  </si>
  <si>
    <r>
      <t>View the Print Area</t>
    </r>
    <r>
      <rPr>
        <sz val="8"/>
        <color indexed="63"/>
        <rFont val="Arial"/>
        <family val="2"/>
      </rPr>
      <t>. To view the current print area, first view the Print Preview (Ctrl+P) then return to the Home tab. Or, go to View &gt; Page Break Preview. The print area will become highlighted with a dashed line. To choose a new print area, select the cells you want to include and go to Page Layout &gt; Print Area &gt; Set Print Area.</t>
    </r>
  </si>
  <si>
    <t>School Event Calendar Template</t>
  </si>
  <si>
    <t xml:space="preserve">Independence day </t>
  </si>
  <si>
    <t>Aug 11: Accelerated Class registration only 5-8</t>
  </si>
  <si>
    <t>Aug. 12,13,14, Registerion all classes  5-8</t>
  </si>
  <si>
    <t>Aug 18-22 &amp; 25-29 Registration all classes 9-5</t>
  </si>
  <si>
    <t xml:space="preserve"> Labor Day; No Classes</t>
  </si>
  <si>
    <t>Fall Session 2014 begins</t>
  </si>
  <si>
    <t>Oct 6-11 No Class: Fall break</t>
  </si>
  <si>
    <t>Oct 25 Thriller (Tentative)</t>
  </si>
  <si>
    <t>Oct 26 Thriller Raindate (Tentative)</t>
  </si>
  <si>
    <t>Election day: we will have classes</t>
  </si>
  <si>
    <t>Dec. 15- Jan 5 Christmas Vacation: No Classes</t>
  </si>
  <si>
    <t>Spring Session begins</t>
  </si>
  <si>
    <t>Presidents day: we will have classes</t>
  </si>
  <si>
    <t>March 30 &amp; 31: Spring Break: No Classes</t>
  </si>
  <si>
    <t>April 1,2,3,4: Spring Break: No Classes</t>
  </si>
  <si>
    <t>Jan. 1,2,3: Christmas Vacation: no classes</t>
  </si>
  <si>
    <t>Nov 8 competition/ accelerated classes</t>
  </si>
  <si>
    <t>Jr. &amp; Sr Accelerated rehearsal 12:15-2:15</t>
  </si>
  <si>
    <t>Mini Accelerated: rehearsal 11:00-12:00</t>
  </si>
  <si>
    <t>Nov.26-29 Thanksgiving break: No Classes</t>
  </si>
  <si>
    <t>Last Day of class for December.</t>
  </si>
  <si>
    <t>Nov. 17-22: Spring Fees Due.</t>
  </si>
  <si>
    <t>Jr.&amp;Sr SCMS performance</t>
  </si>
  <si>
    <t>Jr Acc Prep at SCMS</t>
  </si>
  <si>
    <t>Mini Acc Toyota Classic 7:15</t>
  </si>
  <si>
    <t xml:space="preserve">Jr Acc Toyota Classic SCMS 5:30 </t>
  </si>
  <si>
    <t xml:space="preserve">Sr Acc Toyota Classic  SCHS 5:45 </t>
  </si>
  <si>
    <t>Mimi Acc. Georgetown College 4:00</t>
  </si>
  <si>
    <t>Rehearsal SCHS Auditorium 4:00</t>
  </si>
  <si>
    <t>Dance Recital 6:30</t>
  </si>
  <si>
    <t>Jr. Sr Acc. Production rehearsal 6:30-8:00</t>
  </si>
  <si>
    <t>Gymnastics rehearsal 5:00-6:30 SCHS Aud.</t>
  </si>
  <si>
    <t>Dance Rehearsal All Accelerated 3:30-6:00</t>
  </si>
  <si>
    <t>Dance Dress Rehearsal  6:00 SCHS</t>
  </si>
  <si>
    <t xml:space="preserve">Gymnastics Recital 2:00 </t>
  </si>
  <si>
    <t>Dance Masters of Bluegrass workshop</t>
  </si>
  <si>
    <t>Online Ticket sales begin 12:00pm noon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</si>
</sst>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d"/>
    <numFmt numFmtId="165" formatCode="mmmm"/>
    <numFmt numFmtId="166" formatCode="mmmm\ yyyy"/>
  </numFmts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u/>
      <sz val="10"/>
      <color indexed="12"/>
      <name val="Verdana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color indexed="16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indexed="63"/>
      <name val="Arial"/>
      <family val="2"/>
    </font>
    <font>
      <sz val="8"/>
      <color indexed="63"/>
      <name val="Arial"/>
      <family val="2"/>
    </font>
    <font>
      <b/>
      <sz val="8"/>
      <color indexed="60"/>
      <name val="Arial"/>
      <family val="2"/>
    </font>
    <font>
      <sz val="8"/>
      <name val="Century Gothic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8"/>
      <color theme="4" tint="-0.499984740745262"/>
      <name val="Arial"/>
      <family val="2"/>
    </font>
    <font>
      <b/>
      <sz val="14"/>
      <name val="Arial"/>
      <family val="2"/>
    </font>
    <font>
      <b/>
      <sz val="14"/>
      <color theme="4" tint="-0.249977111117893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rgb="FF0099FF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/>
    <xf numFmtId="43" fontId="2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Border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top" wrapText="1"/>
    </xf>
    <xf numFmtId="0" fontId="5" fillId="0" borderId="0" xfId="0" applyFont="1" applyBorder="1"/>
    <xf numFmtId="0" fontId="12" fillId="0" borderId="0" xfId="0" applyFont="1" applyFill="1" applyBorder="1" applyAlignment="1">
      <alignment horizontal="center" vertical="center"/>
    </xf>
    <xf numFmtId="0" fontId="5" fillId="0" borderId="0" xfId="0" applyFont="1"/>
    <xf numFmtId="0" fontId="13" fillId="0" borderId="0" xfId="0" applyFont="1"/>
    <xf numFmtId="0" fontId="5" fillId="0" borderId="0" xfId="0" applyFont="1" applyBorder="1" applyAlignment="1">
      <alignment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15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vertical="top" wrapText="1"/>
    </xf>
    <xf numFmtId="0" fontId="6" fillId="4" borderId="0" xfId="0" applyFont="1" applyFill="1" applyAlignment="1">
      <alignment vertical="center"/>
    </xf>
    <xf numFmtId="0" fontId="0" fillId="4" borderId="0" xfId="0" applyFill="1"/>
    <xf numFmtId="0" fontId="8" fillId="4" borderId="0" xfId="0" applyFont="1" applyFill="1"/>
    <xf numFmtId="0" fontId="7" fillId="4" borderId="0" xfId="2" applyFont="1" applyFill="1" applyAlignment="1" applyProtection="1"/>
    <xf numFmtId="0" fontId="5" fillId="4" borderId="0" xfId="1" applyNumberFormat="1" applyFont="1" applyFill="1" applyAlignment="1">
      <alignment horizontal="right" vertical="center"/>
    </xf>
    <xf numFmtId="0" fontId="9" fillId="4" borderId="0" xfId="0" applyFont="1" applyFill="1"/>
    <xf numFmtId="0" fontId="5" fillId="4" borderId="0" xfId="0" applyFont="1" applyFill="1" applyBorder="1" applyAlignment="1">
      <alignment horizontal="center"/>
    </xf>
    <xf numFmtId="0" fontId="5" fillId="4" borderId="0" xfId="0" applyFont="1" applyFill="1"/>
    <xf numFmtId="0" fontId="7" fillId="4" borderId="0" xfId="2" applyFont="1" applyFill="1" applyAlignment="1" applyProtection="1">
      <alignment horizontal="right"/>
    </xf>
    <xf numFmtId="0" fontId="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164" fontId="5" fillId="4" borderId="0" xfId="0" applyNumberFormat="1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165" fontId="15" fillId="2" borderId="7" xfId="0" applyNumberFormat="1" applyFont="1" applyFill="1" applyBorder="1" applyAlignment="1">
      <alignment horizontal="left" vertical="center"/>
    </xf>
    <xf numFmtId="164" fontId="15" fillId="5" borderId="4" xfId="0" applyNumberFormat="1" applyFont="1" applyFill="1" applyBorder="1" applyAlignment="1">
      <alignment horizontal="center" vertical="center"/>
    </xf>
    <xf numFmtId="164" fontId="15" fillId="6" borderId="4" xfId="0" applyNumberFormat="1" applyFont="1" applyFill="1" applyBorder="1" applyAlignment="1">
      <alignment horizontal="center" vertical="center"/>
    </xf>
    <xf numFmtId="164" fontId="15" fillId="8" borderId="4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5" fillId="8" borderId="0" xfId="0" applyFont="1" applyFill="1" applyAlignment="1">
      <alignment vertical="center"/>
    </xf>
    <xf numFmtId="164" fontId="15" fillId="13" borderId="4" xfId="0" applyNumberFormat="1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5" fillId="13" borderId="0" xfId="0" applyFont="1" applyFill="1" applyAlignment="1">
      <alignment vertical="center"/>
    </xf>
    <xf numFmtId="164" fontId="20" fillId="13" borderId="4" xfId="0" applyNumberFormat="1" applyFont="1" applyFill="1" applyBorder="1" applyAlignment="1">
      <alignment horizontal="center" vertical="center"/>
    </xf>
    <xf numFmtId="164" fontId="20" fillId="11" borderId="4" xfId="0" applyNumberFormat="1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left" vertical="center"/>
    </xf>
    <xf numFmtId="164" fontId="19" fillId="0" borderId="4" xfId="0" applyNumberFormat="1" applyFont="1" applyFill="1" applyBorder="1" applyAlignment="1">
      <alignment horizontal="center" vertical="center"/>
    </xf>
    <xf numFmtId="164" fontId="20" fillId="0" borderId="4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4" fontId="21" fillId="0" borderId="4" xfId="0" applyNumberFormat="1" applyFont="1" applyFill="1" applyBorder="1" applyAlignment="1">
      <alignment horizontal="center" vertical="center"/>
    </xf>
    <xf numFmtId="164" fontId="22" fillId="13" borderId="4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164" fontId="23" fillId="0" borderId="4" xfId="0" applyNumberFormat="1" applyFont="1" applyFill="1" applyBorder="1" applyAlignment="1">
      <alignment horizontal="center" vertical="center"/>
    </xf>
    <xf numFmtId="164" fontId="21" fillId="10" borderId="4" xfId="0" applyNumberFormat="1" applyFont="1" applyFill="1" applyBorder="1" applyAlignment="1">
      <alignment horizontal="center" vertical="center"/>
    </xf>
    <xf numFmtId="164" fontId="24" fillId="11" borderId="4" xfId="0" applyNumberFormat="1" applyFont="1" applyFill="1" applyBorder="1" applyAlignment="1">
      <alignment horizontal="center" vertical="center"/>
    </xf>
    <xf numFmtId="0" fontId="25" fillId="12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5" fillId="14" borderId="0" xfId="0" applyFont="1" applyFill="1" applyAlignment="1">
      <alignment vertical="center"/>
    </xf>
    <xf numFmtId="164" fontId="19" fillId="9" borderId="4" xfId="0" applyNumberFormat="1" applyFont="1" applyFill="1" applyBorder="1" applyAlignment="1">
      <alignment horizontal="center" vertical="center"/>
    </xf>
    <xf numFmtId="0" fontId="5" fillId="9" borderId="0" xfId="0" applyFont="1" applyFill="1" applyAlignment="1">
      <alignment vertical="center"/>
    </xf>
    <xf numFmtId="0" fontId="26" fillId="11" borderId="0" xfId="0" applyFont="1" applyFill="1" applyAlignment="1">
      <alignment vertical="center"/>
    </xf>
    <xf numFmtId="0" fontId="5" fillId="0" borderId="0" xfId="0" applyFont="1" applyAlignment="1">
      <alignment horizontal="left" vertical="top"/>
    </xf>
    <xf numFmtId="164" fontId="27" fillId="0" borderId="4" xfId="0" applyNumberFormat="1" applyFont="1" applyFill="1" applyBorder="1" applyAlignment="1">
      <alignment horizontal="center" vertical="center"/>
    </xf>
    <xf numFmtId="164" fontId="20" fillId="5" borderId="4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165" fontId="15" fillId="2" borderId="0" xfId="0" applyNumberFormat="1" applyFont="1" applyFill="1" applyBorder="1" applyAlignment="1">
      <alignment horizontal="left" vertical="center"/>
    </xf>
    <xf numFmtId="164" fontId="23" fillId="5" borderId="4" xfId="0" applyNumberFormat="1" applyFont="1" applyFill="1" applyBorder="1" applyAlignment="1">
      <alignment horizontal="center" vertical="center"/>
    </xf>
    <xf numFmtId="164" fontId="20" fillId="15" borderId="4" xfId="0" applyNumberFormat="1" applyFont="1" applyFill="1" applyBorder="1" applyAlignment="1">
      <alignment horizontal="center" vertical="center"/>
    </xf>
    <xf numFmtId="164" fontId="5" fillId="13" borderId="4" xfId="0" applyNumberFormat="1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vertical="center"/>
    </xf>
    <xf numFmtId="0" fontId="27" fillId="5" borderId="8" xfId="4" applyFont="1" applyFill="1" applyBorder="1" applyAlignment="1">
      <alignment horizontal="left" vertical="center"/>
    </xf>
    <xf numFmtId="0" fontId="15" fillId="5" borderId="8" xfId="4" applyFont="1" applyFill="1" applyBorder="1" applyAlignment="1">
      <alignment vertical="center"/>
    </xf>
    <xf numFmtId="0" fontId="5" fillId="5" borderId="8" xfId="4" applyFont="1" applyFill="1" applyBorder="1" applyAlignment="1">
      <alignment vertical="center"/>
    </xf>
    <xf numFmtId="0" fontId="5" fillId="5" borderId="10" xfId="4" applyFont="1" applyFill="1" applyBorder="1" applyAlignment="1">
      <alignment vertical="center"/>
    </xf>
    <xf numFmtId="0" fontId="17" fillId="15" borderId="9" xfId="4" applyFont="1" applyFill="1" applyBorder="1" applyAlignment="1">
      <alignment vertical="center"/>
    </xf>
    <xf numFmtId="165" fontId="17" fillId="15" borderId="11" xfId="0" applyNumberFormat="1" applyFont="1" applyFill="1" applyBorder="1" applyAlignment="1">
      <alignment horizontal="left" vertical="center"/>
    </xf>
    <xf numFmtId="165" fontId="17" fillId="15" borderId="12" xfId="0" applyNumberFormat="1" applyFont="1" applyFill="1" applyBorder="1" applyAlignment="1">
      <alignment horizontal="left" vertical="center"/>
    </xf>
    <xf numFmtId="0" fontId="27" fillId="5" borderId="10" xfId="4" applyFont="1" applyFill="1" applyBorder="1" applyAlignment="1">
      <alignment horizontal="left" vertical="center"/>
    </xf>
    <xf numFmtId="0" fontId="17" fillId="15" borderId="11" xfId="4" applyFont="1" applyFill="1" applyBorder="1" applyAlignment="1">
      <alignment horizontal="left" vertical="center"/>
    </xf>
    <xf numFmtId="0" fontId="21" fillId="5" borderId="8" xfId="4" applyFont="1" applyFill="1" applyBorder="1" applyAlignment="1">
      <alignment horizontal="left" vertical="center"/>
    </xf>
    <xf numFmtId="0" fontId="20" fillId="5" borderId="8" xfId="4" applyFont="1" applyFill="1" applyBorder="1" applyAlignment="1">
      <alignment vertical="center"/>
    </xf>
    <xf numFmtId="0" fontId="8" fillId="0" borderId="0" xfId="0" applyFont="1"/>
    <xf numFmtId="0" fontId="15" fillId="16" borderId="8" xfId="0" applyFont="1" applyFill="1" applyBorder="1" applyAlignment="1">
      <alignment vertical="center"/>
    </xf>
    <xf numFmtId="0" fontId="28" fillId="8" borderId="8" xfId="0" applyFont="1" applyFill="1" applyBorder="1" applyAlignment="1">
      <alignment vertical="center"/>
    </xf>
    <xf numFmtId="164" fontId="27" fillId="8" borderId="8" xfId="0" applyNumberFormat="1" applyFont="1" applyFill="1" applyBorder="1" applyAlignment="1">
      <alignment horizontal="left" vertical="center"/>
    </xf>
    <xf numFmtId="164" fontId="29" fillId="8" borderId="4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166" fontId="14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vertical="center"/>
    </xf>
    <xf numFmtId="0" fontId="17" fillId="4" borderId="0" xfId="0" applyFont="1" applyFill="1"/>
    <xf numFmtId="0" fontId="7" fillId="4" borderId="0" xfId="2" applyFont="1" applyFill="1" applyAlignment="1" applyProtection="1">
      <alignment horizontal="left"/>
    </xf>
    <xf numFmtId="0" fontId="8" fillId="4" borderId="0" xfId="0" applyFont="1" applyFill="1" applyAlignment="1">
      <alignment horizontal="right"/>
    </xf>
    <xf numFmtId="0" fontId="8" fillId="4" borderId="5" xfId="0" applyFont="1" applyFill="1" applyBorder="1" applyAlignment="1">
      <alignment horizontal="right"/>
    </xf>
    <xf numFmtId="165" fontId="15" fillId="2" borderId="7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18" fillId="0" borderId="0" xfId="0" applyFont="1" applyFill="1" applyBorder="1" applyAlignment="1">
      <alignment horizontal="center" vertical="center"/>
    </xf>
  </cellXfs>
  <cellStyles count="6">
    <cellStyle name="Comma" xfId="1" builtinId="3"/>
    <cellStyle name="Comma 2" xfId="5"/>
    <cellStyle name="Hyperlink" xfId="2" builtinId="8"/>
    <cellStyle name="Normal" xfId="0" builtinId="0"/>
    <cellStyle name="Normal 2" xfId="4"/>
    <cellStyle name="Normal 3" xfId="3"/>
  </cellStyles>
  <dxfs count="2"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A0C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BF3E4"/>
      <rgbColor rgb="00EDE4F3"/>
      <rgbColor rgb="001849B5"/>
      <rgbColor rgb="0036ACA2"/>
      <rgbColor rgb="00F0BA00"/>
      <rgbColor rgb="00D2BCE1"/>
      <rgbColor rgb="00AC83C9"/>
      <rgbColor rgb="00673B87"/>
      <rgbColor rgb="005B873B"/>
      <rgbColor rgb="00B2B2B2"/>
      <rgbColor rgb="00003366"/>
      <rgbColor rgb="00109618"/>
      <rgbColor rgb="00085108"/>
      <rgbColor rgb="00635100"/>
      <rgbColor rgb="00442759"/>
      <rgbColor rgb="00CBE1BC"/>
      <rgbColor rgb="003C5927"/>
      <rgbColor rgb="00333333"/>
    </indexedColors>
    <mruColors>
      <color rgb="FF0099FF"/>
      <color rgb="FFFF6600"/>
      <color rgb="FFFF0000"/>
      <color rgb="FF33CC33"/>
      <color rgb="FF99CC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1238250</xdr:colOff>
      <xdr:row>0</xdr:row>
      <xdr:rowOff>9525</xdr:rowOff>
    </xdr:from>
    <xdr:to>
      <xdr:col>22</xdr:col>
      <xdr:colOff>0</xdr:colOff>
      <xdr:row>1</xdr:row>
      <xdr:rowOff>0</xdr:rowOff>
    </xdr:to>
    <xdr:pic>
      <xdr:nvPicPr>
        <xdr:cNvPr id="1130" name="Picture 106" descr="vertex42_logo_transparent_sm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9525"/>
          <a:ext cx="9620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calendars/school-calend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71"/>
  <sheetViews>
    <sheetView showGridLines="0" tabSelected="1" topLeftCell="A28" zoomScaleNormal="100" workbookViewId="0">
      <selection activeCell="V42" sqref="V42"/>
    </sheetView>
  </sheetViews>
  <sheetFormatPr defaultRowHeight="12.75" x14ac:dyDescent="0.2"/>
  <cols>
    <col min="1" max="1" width="3.140625" customWidth="1"/>
    <col min="2" max="8" width="3.85546875" customWidth="1"/>
    <col min="9" max="9" width="1.85546875" customWidth="1"/>
    <col min="10" max="10" width="4.85546875" customWidth="1"/>
    <col min="11" max="11" width="33" customWidth="1"/>
    <col min="12" max="12" width="2.28515625" customWidth="1"/>
    <col min="13" max="19" width="3.85546875" customWidth="1"/>
    <col min="20" max="20" width="1.85546875" customWidth="1"/>
    <col min="21" max="21" width="6.85546875" customWidth="1"/>
    <col min="22" max="22" width="33" customWidth="1"/>
    <col min="23" max="23" width="2.85546875" customWidth="1"/>
    <col min="24" max="24" width="3.140625" customWidth="1"/>
    <col min="25" max="25" width="50.5703125" customWidth="1"/>
  </cols>
  <sheetData>
    <row r="1" spans="1:25" ht="18" x14ac:dyDescent="0.25">
      <c r="A1" s="92" t="s">
        <v>27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</row>
    <row r="2" spans="1:25" x14ac:dyDescent="0.2">
      <c r="A2" s="93" t="s">
        <v>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16"/>
      <c r="M2" s="17"/>
      <c r="N2" s="17"/>
      <c r="O2" s="17"/>
      <c r="P2" s="17"/>
      <c r="Q2" s="17"/>
      <c r="R2" s="17"/>
      <c r="S2" s="17"/>
      <c r="T2" s="17"/>
      <c r="U2" s="16"/>
      <c r="V2" s="18" t="s">
        <v>23</v>
      </c>
      <c r="W2" s="15"/>
      <c r="Y2" s="2" t="s">
        <v>6</v>
      </c>
    </row>
    <row r="3" spans="1:25" x14ac:dyDescent="0.2">
      <c r="A3" s="16"/>
      <c r="B3" s="19"/>
      <c r="C3" s="19"/>
      <c r="D3" s="20"/>
      <c r="E3" s="20"/>
      <c r="F3" s="16"/>
      <c r="G3" s="16"/>
      <c r="H3" s="16"/>
      <c r="I3" s="21"/>
      <c r="J3" s="16"/>
      <c r="K3" s="16"/>
      <c r="L3" s="16"/>
      <c r="M3" s="19"/>
      <c r="N3" s="19"/>
      <c r="O3" s="20"/>
      <c r="P3" s="20"/>
      <c r="Q3" s="16"/>
      <c r="R3" s="16"/>
      <c r="S3" s="16"/>
      <c r="T3" s="21"/>
      <c r="U3" s="22"/>
      <c r="V3" s="16"/>
      <c r="W3" s="15"/>
    </row>
    <row r="4" spans="1:25" x14ac:dyDescent="0.2">
      <c r="A4" s="16"/>
      <c r="B4" s="16"/>
      <c r="C4" s="16"/>
      <c r="D4" s="94" t="s">
        <v>5</v>
      </c>
      <c r="E4" s="95"/>
      <c r="F4" s="86">
        <v>2014</v>
      </c>
      <c r="G4" s="97"/>
      <c r="H4" s="87"/>
      <c r="I4" s="16"/>
      <c r="J4" s="16"/>
      <c r="K4" s="94" t="s">
        <v>20</v>
      </c>
      <c r="L4" s="95"/>
      <c r="M4" s="86">
        <v>1</v>
      </c>
      <c r="N4" s="87"/>
      <c r="O4" s="88" t="s">
        <v>3</v>
      </c>
      <c r="P4" s="89"/>
      <c r="Q4" s="89"/>
      <c r="R4" s="89"/>
      <c r="S4" s="89"/>
      <c r="T4" s="16"/>
      <c r="U4" s="16"/>
      <c r="V4" s="16"/>
      <c r="W4" s="15"/>
      <c r="Y4" s="2" t="s">
        <v>19</v>
      </c>
    </row>
    <row r="5" spans="1:25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5"/>
      <c r="Y5" s="13"/>
    </row>
    <row r="6" spans="1:25" x14ac:dyDescent="0.2">
      <c r="Y6" s="3"/>
    </row>
    <row r="7" spans="1:25" s="1" customFormat="1" ht="18" customHeight="1" x14ac:dyDescent="0.2">
      <c r="B7" s="99" t="str">
        <f>year&amp;"-"&amp;year+1&amp;" Parks &amp; Rec. Dance &amp; Gymnastics  Event Calendar"</f>
        <v>2014-2015 Parks &amp; Rec. Dance &amp; Gymnastics  Event Calendar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Y7" s="98" t="s">
        <v>22</v>
      </c>
    </row>
    <row r="8" spans="1:25" s="4" customFormat="1" ht="6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6"/>
      <c r="M8" s="5"/>
      <c r="N8" s="5"/>
      <c r="O8" s="5"/>
      <c r="P8" s="5"/>
      <c r="Q8" s="5"/>
      <c r="R8" s="5"/>
      <c r="S8" s="5"/>
      <c r="T8" s="5"/>
      <c r="U8" s="5"/>
      <c r="V8" s="5"/>
      <c r="Y8" s="98"/>
    </row>
    <row r="9" spans="1:25" s="7" customFormat="1" ht="13.5" x14ac:dyDescent="0.3">
      <c r="B9" s="90">
        <f>DATE(year,7,1)</f>
        <v>41821</v>
      </c>
      <c r="C9" s="91"/>
      <c r="D9" s="91"/>
      <c r="E9" s="91"/>
      <c r="F9" s="91"/>
      <c r="G9" s="91"/>
      <c r="H9" s="91"/>
      <c r="I9" s="8"/>
      <c r="J9" s="96" t="s">
        <v>8</v>
      </c>
      <c r="K9" s="96"/>
      <c r="L9" s="11"/>
      <c r="M9" s="90">
        <f>DATE(year+1,1,1)</f>
        <v>42005</v>
      </c>
      <c r="N9" s="91"/>
      <c r="O9" s="91"/>
      <c r="P9" s="91"/>
      <c r="Q9" s="91"/>
      <c r="R9" s="91"/>
      <c r="S9" s="91"/>
      <c r="T9" s="11"/>
      <c r="U9" s="96" t="s">
        <v>14</v>
      </c>
      <c r="V9" s="96"/>
      <c r="Y9" s="98"/>
    </row>
    <row r="10" spans="1:25" s="6" customFormat="1" ht="11.25" x14ac:dyDescent="0.2">
      <c r="B10" s="23" t="str">
        <f>IF(startday=1,INDEX(weekDayNames,1),INDEX(weekDayNames,2))</f>
        <v>Su</v>
      </c>
      <c r="C10" s="24" t="str">
        <f>IF(startday=1,INDEX(weekDayNames,2),INDEX(weekDayNames,3))</f>
        <v>M</v>
      </c>
      <c r="D10" s="24" t="str">
        <f>IF(startday=1,INDEX(weekDayNames,3),INDEX(weekDayNames,4))</f>
        <v>Tu</v>
      </c>
      <c r="E10" s="24" t="str">
        <f>IF(startday=1,INDEX(weekDayNames,4),INDEX(weekDayNames,5))</f>
        <v>W</v>
      </c>
      <c r="F10" s="24" t="str">
        <f>IF(startday=1,INDEX(weekDayNames,5),INDEX(weekDayNames,6))</f>
        <v>Th</v>
      </c>
      <c r="G10" s="24" t="str">
        <f>IF(startday=1,INDEX(weekDayNames,6),INDEX(weekDayNames,7))</f>
        <v>F</v>
      </c>
      <c r="H10" s="23" t="str">
        <f>IF(startday=1,INDEX(weekDayNames,7),INDEX(weekDayNames,1))</f>
        <v>Sa</v>
      </c>
      <c r="I10" s="11"/>
      <c r="J10" s="25">
        <f>DATE(YEAR(B9),7,4)</f>
        <v>41824</v>
      </c>
      <c r="K10" s="26" t="s">
        <v>28</v>
      </c>
      <c r="L10" s="11"/>
      <c r="M10" s="23" t="str">
        <f>IF(startday=1,INDEX(weekDayNames,1),INDEX(weekDayNames,2))</f>
        <v>Su</v>
      </c>
      <c r="N10" s="24" t="str">
        <f>IF(startday=1,INDEX(weekDayNames,2),INDEX(weekDayNames,3))</f>
        <v>M</v>
      </c>
      <c r="O10" s="24" t="str">
        <f>IF(startday=1,INDEX(weekDayNames,3),INDEX(weekDayNames,4))</f>
        <v>Tu</v>
      </c>
      <c r="P10" s="24" t="str">
        <f>IF(startday=1,INDEX(weekDayNames,4),INDEX(weekDayNames,5))</f>
        <v>W</v>
      </c>
      <c r="Q10" s="24" t="str">
        <f>IF(startday=1,INDEX(weekDayNames,5),INDEX(weekDayNames,6))</f>
        <v>Th</v>
      </c>
      <c r="R10" s="24" t="str">
        <f>IF(startday=1,INDEX(weekDayNames,6),INDEX(weekDayNames,7))</f>
        <v>F</v>
      </c>
      <c r="S10" s="23" t="str">
        <f>IF(startday=1,INDEX(weekDayNames,7),INDEX(weekDayNames,1))</f>
        <v>Sa</v>
      </c>
      <c r="T10" s="11"/>
      <c r="U10" s="25"/>
      <c r="V10" s="36" t="s">
        <v>43</v>
      </c>
      <c r="Y10" s="98"/>
    </row>
    <row r="11" spans="1:25" s="6" customFormat="1" ht="15" x14ac:dyDescent="0.2">
      <c r="B11" s="9" t="str">
        <f t="array" ref="B11:H16">IF(MONTH(B9)&lt;&gt;MONTH(DATE(YEAR(B9),MONTH(B9),1)-WEEKDAY(DATE(YEAR(B9),MONTH(B9),1),startday)+(WeekNo-1)*7+WeekDay),"",DATE(YEAR(B9),MONTH(B9),1)-WEEKDAY(DATE(YEAR(B9),MONTH(B9),1),startday)+(WeekNo-1)*7+WeekDay)</f>
        <v/>
      </c>
      <c r="C11" s="10" t="str">
        <v/>
      </c>
      <c r="D11" s="10">
        <v>41821</v>
      </c>
      <c r="E11" s="10">
        <v>41822</v>
      </c>
      <c r="F11" s="10">
        <v>41823</v>
      </c>
      <c r="G11" s="10">
        <v>41824</v>
      </c>
      <c r="H11" s="9">
        <v>41825</v>
      </c>
      <c r="I11" s="11"/>
      <c r="J11" s="11"/>
      <c r="K11" s="11"/>
      <c r="L11" s="11"/>
      <c r="M11" s="9" t="str">
        <f t="array" ref="M11:S16">IF(MONTH(M9)&lt;&gt;MONTH(DATE(YEAR(M9),MONTH(M9),1)-WEEKDAY(DATE(YEAR(M9),MONTH(M9),1),startday)+(WeekNo-1)*7+WeekDay),"",DATE(YEAR(M9),MONTH(M9),1)-WEEKDAY(DATE(YEAR(M9),MONTH(M9),1),startday)+(WeekNo-1)*7+WeekDay)</f>
        <v/>
      </c>
      <c r="N11" s="10" t="str">
        <v/>
      </c>
      <c r="O11" s="10" t="str">
        <v/>
      </c>
      <c r="P11" s="10" t="str">
        <v/>
      </c>
      <c r="Q11" s="45">
        <v>42005</v>
      </c>
      <c r="R11" s="45">
        <v>42006</v>
      </c>
      <c r="S11" s="41">
        <v>42007</v>
      </c>
      <c r="T11" s="11"/>
      <c r="U11" s="25">
        <v>5</v>
      </c>
      <c r="V11" s="57" t="s">
        <v>39</v>
      </c>
      <c r="Y11" s="98"/>
    </row>
    <row r="12" spans="1:25" s="6" customFormat="1" ht="15" x14ac:dyDescent="0.2">
      <c r="B12" s="9">
        <v>41826</v>
      </c>
      <c r="C12" s="10">
        <v>41827</v>
      </c>
      <c r="D12" s="10">
        <v>41828</v>
      </c>
      <c r="E12" s="10">
        <v>41829</v>
      </c>
      <c r="F12" s="10">
        <v>41830</v>
      </c>
      <c r="G12" s="10">
        <v>41831</v>
      </c>
      <c r="H12" s="9">
        <v>41832</v>
      </c>
      <c r="I12" s="11"/>
      <c r="J12" s="12"/>
      <c r="K12" s="11"/>
      <c r="L12" s="11"/>
      <c r="M12" s="9">
        <v>42008</v>
      </c>
      <c r="N12" s="51">
        <v>42009</v>
      </c>
      <c r="O12" s="10">
        <v>42010</v>
      </c>
      <c r="P12" s="10">
        <v>42011</v>
      </c>
      <c r="Q12" s="10">
        <v>42012</v>
      </c>
      <c r="R12" s="10">
        <v>42013</v>
      </c>
      <c r="S12" s="9">
        <v>42014</v>
      </c>
      <c r="T12" s="11"/>
      <c r="U12" s="25">
        <v>12</v>
      </c>
      <c r="V12" s="57" t="s">
        <v>50</v>
      </c>
    </row>
    <row r="13" spans="1:25" s="6" customFormat="1" ht="11.25" customHeight="1" x14ac:dyDescent="0.2">
      <c r="B13" s="9">
        <v>41833</v>
      </c>
      <c r="C13" s="10">
        <v>41834</v>
      </c>
      <c r="D13" s="10">
        <v>41835</v>
      </c>
      <c r="E13" s="10">
        <v>41836</v>
      </c>
      <c r="F13" s="10">
        <v>41837</v>
      </c>
      <c r="G13" s="10">
        <v>41838</v>
      </c>
      <c r="H13" s="9">
        <v>41839</v>
      </c>
      <c r="I13" s="11"/>
      <c r="J13" s="12"/>
      <c r="K13" s="11"/>
      <c r="L13" s="11"/>
      <c r="M13" s="9">
        <v>42015</v>
      </c>
      <c r="N13" s="40">
        <v>42016</v>
      </c>
      <c r="O13" s="10">
        <v>42017</v>
      </c>
      <c r="P13" s="10">
        <v>42018</v>
      </c>
      <c r="Q13" s="10">
        <v>42019</v>
      </c>
      <c r="R13" s="40">
        <v>42020</v>
      </c>
      <c r="S13" s="44">
        <v>42021</v>
      </c>
      <c r="T13" s="11"/>
      <c r="U13" s="25">
        <v>16</v>
      </c>
      <c r="V13" s="48" t="s">
        <v>51</v>
      </c>
      <c r="Y13" s="98" t="s">
        <v>24</v>
      </c>
    </row>
    <row r="14" spans="1:25" s="6" customFormat="1" ht="15.75" x14ac:dyDescent="0.2">
      <c r="B14" s="9">
        <v>41840</v>
      </c>
      <c r="C14" s="10">
        <v>41841</v>
      </c>
      <c r="D14" s="10">
        <v>41842</v>
      </c>
      <c r="E14" s="10">
        <v>41843</v>
      </c>
      <c r="F14" s="10">
        <v>41844</v>
      </c>
      <c r="G14" s="10">
        <v>41845</v>
      </c>
      <c r="H14" s="9">
        <v>41846</v>
      </c>
      <c r="I14" s="11"/>
      <c r="J14" s="12"/>
      <c r="K14" s="11"/>
      <c r="L14" s="11"/>
      <c r="M14" s="9">
        <v>42022</v>
      </c>
      <c r="N14" s="10">
        <v>42023</v>
      </c>
      <c r="O14" s="10">
        <v>42024</v>
      </c>
      <c r="P14" s="44">
        <v>42025</v>
      </c>
      <c r="Q14" s="10">
        <v>42026</v>
      </c>
      <c r="R14" s="44">
        <v>42027</v>
      </c>
      <c r="S14" s="41">
        <v>42028</v>
      </c>
      <c r="T14" s="11"/>
      <c r="U14" s="12">
        <v>19</v>
      </c>
      <c r="V14" s="53" t="s">
        <v>46</v>
      </c>
      <c r="Y14" s="98"/>
    </row>
    <row r="15" spans="1:25" s="6" customFormat="1" ht="15" x14ac:dyDescent="0.2">
      <c r="B15" s="9">
        <v>41847</v>
      </c>
      <c r="C15" s="10">
        <v>41848</v>
      </c>
      <c r="D15" s="10">
        <v>41849</v>
      </c>
      <c r="E15" s="10">
        <v>41850</v>
      </c>
      <c r="F15" s="10">
        <v>41851</v>
      </c>
      <c r="G15" s="10" t="str">
        <v/>
      </c>
      <c r="H15" s="9" t="str">
        <v/>
      </c>
      <c r="I15" s="11"/>
      <c r="J15" s="12"/>
      <c r="K15" s="11"/>
      <c r="L15" s="11"/>
      <c r="M15" s="9">
        <v>42029</v>
      </c>
      <c r="N15" s="10">
        <v>42030</v>
      </c>
      <c r="O15" s="10">
        <v>42031</v>
      </c>
      <c r="P15" s="10">
        <v>42032</v>
      </c>
      <c r="Q15" s="10">
        <v>42033</v>
      </c>
      <c r="R15" s="10">
        <v>42034</v>
      </c>
      <c r="S15" s="41">
        <v>42035</v>
      </c>
      <c r="T15" s="11"/>
      <c r="U15" s="12">
        <v>17</v>
      </c>
      <c r="V15" s="54" t="s">
        <v>45</v>
      </c>
      <c r="Y15" s="98"/>
    </row>
    <row r="16" spans="1:25" s="6" customFormat="1" ht="9" customHeight="1" x14ac:dyDescent="0.2">
      <c r="B16" s="9" t="str">
        <v/>
      </c>
      <c r="C16" s="10" t="str">
        <v/>
      </c>
      <c r="D16" s="10" t="str">
        <v/>
      </c>
      <c r="E16" s="10" t="str">
        <v/>
      </c>
      <c r="F16" s="10" t="str">
        <v/>
      </c>
      <c r="G16" s="10" t="str">
        <v/>
      </c>
      <c r="H16" s="9" t="str">
        <v/>
      </c>
      <c r="I16" s="11"/>
      <c r="J16" s="12"/>
      <c r="K16" s="11"/>
      <c r="L16" s="11"/>
      <c r="M16" s="9" t="str">
        <v/>
      </c>
      <c r="N16" s="10" t="str">
        <v/>
      </c>
      <c r="O16" s="10" t="str">
        <v/>
      </c>
      <c r="P16" s="10" t="str">
        <v/>
      </c>
      <c r="Q16" s="10" t="str">
        <v/>
      </c>
      <c r="R16" s="10" t="str">
        <v/>
      </c>
      <c r="S16" s="9" t="str">
        <v/>
      </c>
      <c r="T16" s="11"/>
      <c r="U16" s="12">
        <v>21</v>
      </c>
      <c r="V16" s="48" t="s">
        <v>52</v>
      </c>
      <c r="Y16" s="98"/>
    </row>
    <row r="17" spans="2:25" s="6" customFormat="1" ht="4.5" customHeight="1" x14ac:dyDescent="0.2">
      <c r="B17" s="11"/>
      <c r="C17" s="11"/>
      <c r="D17" s="11"/>
      <c r="E17" s="11"/>
      <c r="F17" s="11"/>
      <c r="G17" s="11"/>
      <c r="H17" s="11"/>
      <c r="I17" s="11"/>
      <c r="J17" s="12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2"/>
      <c r="V17" s="11"/>
      <c r="Y17" s="98"/>
    </row>
    <row r="18" spans="2:25" s="6" customFormat="1" ht="11.25" customHeight="1" x14ac:dyDescent="0.2">
      <c r="B18" s="11"/>
      <c r="C18" s="11"/>
      <c r="D18" s="11"/>
      <c r="E18" s="11"/>
      <c r="F18" s="11"/>
      <c r="G18" s="11"/>
      <c r="H18" s="11"/>
      <c r="I18" s="11"/>
      <c r="J18" s="12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2">
        <v>23</v>
      </c>
      <c r="V18" s="11" t="s">
        <v>53</v>
      </c>
      <c r="Y18" s="98"/>
    </row>
    <row r="19" spans="2:25" s="6" customFormat="1" ht="11.25" customHeight="1" x14ac:dyDescent="0.2">
      <c r="B19" s="11"/>
      <c r="C19" s="11"/>
      <c r="D19" s="11"/>
      <c r="E19" s="11"/>
      <c r="F19" s="11"/>
      <c r="G19" s="11"/>
      <c r="H19" s="11"/>
      <c r="I19" s="11"/>
      <c r="J19" s="12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2">
        <v>24</v>
      </c>
      <c r="V19" s="11" t="s">
        <v>54</v>
      </c>
      <c r="Y19" s="98"/>
    </row>
    <row r="20" spans="2:25" s="6" customFormat="1" ht="11.25" customHeight="1" x14ac:dyDescent="0.2">
      <c r="B20" s="11"/>
      <c r="C20" s="11"/>
      <c r="D20" s="11"/>
      <c r="E20" s="11"/>
      <c r="F20" s="11"/>
      <c r="G20" s="11"/>
      <c r="H20" s="11"/>
      <c r="I20" s="11"/>
      <c r="J20" s="12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2">
        <v>31</v>
      </c>
      <c r="V20" s="11" t="s">
        <v>55</v>
      </c>
      <c r="Y20" s="98"/>
    </row>
    <row r="21" spans="2:25" s="7" customFormat="1" ht="13.5" x14ac:dyDescent="0.3">
      <c r="B21" s="90">
        <f>DATE(year,8,1)</f>
        <v>41852</v>
      </c>
      <c r="C21" s="91"/>
      <c r="D21" s="91"/>
      <c r="E21" s="91"/>
      <c r="F21" s="91"/>
      <c r="G21" s="91"/>
      <c r="H21" s="91"/>
      <c r="I21" s="8"/>
      <c r="J21" s="96" t="s">
        <v>9</v>
      </c>
      <c r="K21" s="96"/>
      <c r="L21" s="11"/>
      <c r="M21" s="90">
        <f>DATE(year+1,2,1)</f>
        <v>42036</v>
      </c>
      <c r="N21" s="91"/>
      <c r="O21" s="91"/>
      <c r="P21" s="91"/>
      <c r="Q21" s="91"/>
      <c r="R21" s="91"/>
      <c r="S21" s="91"/>
      <c r="T21" s="11"/>
      <c r="U21" s="58"/>
      <c r="V21" s="11"/>
      <c r="Y21" s="98"/>
    </row>
    <row r="22" spans="2:25" s="6" customFormat="1" ht="11.25" x14ac:dyDescent="0.2">
      <c r="B22" s="23" t="str">
        <f>IF(startday=1,INDEX(weekDayNames,1),INDEX(weekDayNames,2))</f>
        <v>Su</v>
      </c>
      <c r="C22" s="24" t="str">
        <f>IF(startday=1,INDEX(weekDayNames,2),INDEX(weekDayNames,3))</f>
        <v>M</v>
      </c>
      <c r="D22" s="24" t="str">
        <f>IF(startday=1,INDEX(weekDayNames,3),INDEX(weekDayNames,4))</f>
        <v>Tu</v>
      </c>
      <c r="E22" s="24" t="str">
        <f>IF(startday=1,INDEX(weekDayNames,4),INDEX(weekDayNames,5))</f>
        <v>W</v>
      </c>
      <c r="F22" s="24" t="str">
        <f>IF(startday=1,INDEX(weekDayNames,5),INDEX(weekDayNames,6))</f>
        <v>Th</v>
      </c>
      <c r="G22" s="24" t="str">
        <f>IF(startday=1,INDEX(weekDayNames,6),INDEX(weekDayNames,7))</f>
        <v>F</v>
      </c>
      <c r="H22" s="23" t="str">
        <f>IF(startday=1,INDEX(weekDayNames,7),INDEX(weekDayNames,1))</f>
        <v>Sa</v>
      </c>
      <c r="I22" s="11"/>
      <c r="J22" s="12"/>
      <c r="K22" s="11"/>
      <c r="L22" s="11"/>
      <c r="M22" s="23" t="str">
        <f>IF(startday=1,INDEX(weekDayNames,1),INDEX(weekDayNames,2))</f>
        <v>Su</v>
      </c>
      <c r="N22" s="24" t="str">
        <f>IF(startday=1,INDEX(weekDayNames,2),INDEX(weekDayNames,3))</f>
        <v>M</v>
      </c>
      <c r="O22" s="24" t="str">
        <f>IF(startday=1,INDEX(weekDayNames,3),INDEX(weekDayNames,4))</f>
        <v>Tu</v>
      </c>
      <c r="P22" s="24" t="str">
        <f>IF(startday=1,INDEX(weekDayNames,4),INDEX(weekDayNames,5))</f>
        <v>W</v>
      </c>
      <c r="Q22" s="24" t="str">
        <f>IF(startday=1,INDEX(weekDayNames,5),INDEX(weekDayNames,6))</f>
        <v>Th</v>
      </c>
      <c r="R22" s="24" t="str">
        <f>IF(startday=1,INDEX(weekDayNames,6),INDEX(weekDayNames,7))</f>
        <v>F</v>
      </c>
      <c r="S22" s="23" t="str">
        <f>IF(startday=1,INDEX(weekDayNames,7),INDEX(weekDayNames,1))</f>
        <v>Sa</v>
      </c>
      <c r="T22" s="11"/>
      <c r="U22" s="27" t="s">
        <v>15</v>
      </c>
      <c r="V22" s="27"/>
    </row>
    <row r="23" spans="2:25" s="6" customFormat="1" ht="11.25" x14ac:dyDescent="0.2">
      <c r="B23" s="9" t="str">
        <f t="array" ref="B23:H28">IF(MONTH(B21)&lt;&gt;MONTH(DATE(YEAR(B21),MONTH(B21),1)-WEEKDAY(DATE(YEAR(B21),MONTH(B21),1),startday)+(WeekNo-1)*7+WeekDay),"",DATE(YEAR(B21),MONTH(B21),1)-WEEKDAY(DATE(YEAR(B21),MONTH(B21),1),startday)+(WeekNo-1)*7+WeekDay)</f>
        <v/>
      </c>
      <c r="C23" s="10" t="str">
        <v/>
      </c>
      <c r="D23" s="10" t="str">
        <v/>
      </c>
      <c r="E23" s="10" t="str">
        <v/>
      </c>
      <c r="F23" s="10" t="str">
        <v/>
      </c>
      <c r="G23" s="10">
        <v>41852</v>
      </c>
      <c r="H23" s="9">
        <v>41853</v>
      </c>
      <c r="I23" s="11"/>
      <c r="J23" s="11"/>
      <c r="K23" s="31" t="s">
        <v>29</v>
      </c>
      <c r="L23" s="11"/>
      <c r="M23" s="9">
        <f t="array" ref="M23:S28">IF(MONTH(M21)&lt;&gt;MONTH(DATE(YEAR(M21),MONTH(M21),1)-WEEKDAY(DATE(YEAR(M21),MONTH(M21),1),startday)+(WeekNo-1)*7+WeekDay),"",DATE(YEAR(M21),MONTH(M21),1)-WEEKDAY(DATE(YEAR(M21),MONTH(M21),1),startday)+(WeekNo-1)*7+WeekDay)</f>
        <v>42036</v>
      </c>
      <c r="N23" s="10">
        <v>42037</v>
      </c>
      <c r="O23" s="10">
        <v>42038</v>
      </c>
      <c r="P23" s="10">
        <v>42039</v>
      </c>
      <c r="Q23" s="10">
        <v>42040</v>
      </c>
      <c r="R23" s="10">
        <v>42041</v>
      </c>
      <c r="S23" s="9">
        <v>42042</v>
      </c>
      <c r="T23" s="11"/>
      <c r="U23" s="25"/>
      <c r="V23" s="26"/>
      <c r="Y23" s="98" t="s">
        <v>25</v>
      </c>
    </row>
    <row r="24" spans="2:25" s="6" customFormat="1" ht="11.25" x14ac:dyDescent="0.2">
      <c r="B24" s="9">
        <v>41854</v>
      </c>
      <c r="C24" s="10">
        <v>41855</v>
      </c>
      <c r="D24" s="10">
        <v>41856</v>
      </c>
      <c r="E24" s="10">
        <v>41857</v>
      </c>
      <c r="F24" s="10">
        <v>41858</v>
      </c>
      <c r="G24" s="10">
        <v>41859</v>
      </c>
      <c r="H24" s="9">
        <v>41860</v>
      </c>
      <c r="I24" s="11"/>
      <c r="J24" s="12"/>
      <c r="K24" s="32" t="s">
        <v>30</v>
      </c>
      <c r="L24" s="11"/>
      <c r="M24" s="9">
        <v>42043</v>
      </c>
      <c r="N24" s="10">
        <v>42044</v>
      </c>
      <c r="O24" s="10">
        <v>42045</v>
      </c>
      <c r="P24" s="10">
        <v>42046</v>
      </c>
      <c r="Q24" s="10">
        <v>42047</v>
      </c>
      <c r="R24" s="10">
        <v>42048</v>
      </c>
      <c r="S24" s="9">
        <v>42049</v>
      </c>
      <c r="T24" s="11"/>
      <c r="U24" s="25"/>
      <c r="V24" s="26"/>
      <c r="Y24" s="98"/>
    </row>
    <row r="25" spans="2:25" s="6" customFormat="1" ht="11.25" customHeight="1" x14ac:dyDescent="0.2">
      <c r="B25" s="9">
        <v>41861</v>
      </c>
      <c r="C25" s="28">
        <v>41862</v>
      </c>
      <c r="D25" s="29">
        <v>41863</v>
      </c>
      <c r="E25" s="29">
        <v>41864</v>
      </c>
      <c r="F25" s="29">
        <v>41865</v>
      </c>
      <c r="G25" s="10">
        <v>41866</v>
      </c>
      <c r="H25" s="9">
        <v>41867</v>
      </c>
      <c r="I25" s="11"/>
      <c r="J25" s="12"/>
      <c r="K25" s="33" t="s">
        <v>31</v>
      </c>
      <c r="L25" s="11"/>
      <c r="M25" s="9">
        <v>42050</v>
      </c>
      <c r="N25" s="10">
        <v>42051</v>
      </c>
      <c r="O25" s="10">
        <v>42052</v>
      </c>
      <c r="P25" s="10">
        <v>42053</v>
      </c>
      <c r="Q25" s="10">
        <v>42054</v>
      </c>
      <c r="R25" s="10">
        <v>42055</v>
      </c>
      <c r="S25" s="9">
        <v>42056</v>
      </c>
      <c r="T25" s="11"/>
      <c r="U25" s="25"/>
      <c r="V25" s="26"/>
      <c r="Y25" s="98"/>
    </row>
    <row r="26" spans="2:25" s="6" customFormat="1" ht="11.25" x14ac:dyDescent="0.2">
      <c r="B26" s="9">
        <v>41868</v>
      </c>
      <c r="C26" s="30">
        <v>41869</v>
      </c>
      <c r="D26" s="30">
        <v>41870</v>
      </c>
      <c r="E26" s="30">
        <v>41871</v>
      </c>
      <c r="F26" s="30">
        <v>41872</v>
      </c>
      <c r="G26" s="30">
        <v>41873</v>
      </c>
      <c r="H26" s="9">
        <v>41874</v>
      </c>
      <c r="I26" s="11"/>
      <c r="J26" s="12"/>
      <c r="K26" s="11"/>
      <c r="L26" s="11"/>
      <c r="M26" s="9">
        <v>42057</v>
      </c>
      <c r="N26" s="10">
        <v>42058</v>
      </c>
      <c r="O26" s="10">
        <v>42059</v>
      </c>
      <c r="P26" s="10">
        <v>42060</v>
      </c>
      <c r="Q26" s="10">
        <v>42061</v>
      </c>
      <c r="R26" s="10">
        <v>42062</v>
      </c>
      <c r="S26" s="9">
        <v>42063</v>
      </c>
      <c r="T26" s="11"/>
      <c r="U26" s="25">
        <f>(DATE(YEAR(M21),2,1)+(3-1)*7)+IF(2&lt;WEEKDAY(DATE(YEAR(M21),2,1)),2+7-WEEKDAY(DATE(YEAR(M21),2,1)),2-WEEKDAY(DATE(YEAR(M21),2,1)))</f>
        <v>42051</v>
      </c>
      <c r="V26" s="26" t="s">
        <v>40</v>
      </c>
      <c r="Y26" s="98"/>
    </row>
    <row r="27" spans="2:25" s="6" customFormat="1" ht="11.25" x14ac:dyDescent="0.2">
      <c r="B27" s="9">
        <v>41875</v>
      </c>
      <c r="C27" s="30">
        <v>41876</v>
      </c>
      <c r="D27" s="30">
        <v>41877</v>
      </c>
      <c r="E27" s="30">
        <v>41878</v>
      </c>
      <c r="F27" s="30">
        <v>41879</v>
      </c>
      <c r="G27" s="30">
        <v>41880</v>
      </c>
      <c r="H27" s="9">
        <v>41881</v>
      </c>
      <c r="I27" s="11"/>
      <c r="J27" s="12"/>
      <c r="K27" s="11"/>
      <c r="L27" s="11"/>
      <c r="M27" s="9" t="str">
        <v/>
      </c>
      <c r="N27" s="10" t="str">
        <v/>
      </c>
      <c r="O27" s="10" t="str">
        <v/>
      </c>
      <c r="P27" s="10" t="str">
        <v/>
      </c>
      <c r="Q27" s="10" t="str">
        <v/>
      </c>
      <c r="R27" s="10" t="str">
        <v/>
      </c>
      <c r="S27" s="9" t="str">
        <v/>
      </c>
      <c r="T27" s="11"/>
      <c r="U27" s="12"/>
      <c r="V27" s="11"/>
      <c r="Y27" s="98"/>
    </row>
    <row r="28" spans="2:25" s="6" customFormat="1" ht="9" customHeight="1" x14ac:dyDescent="0.2">
      <c r="B28" s="9">
        <v>41882</v>
      </c>
      <c r="C28" s="10" t="str">
        <v/>
      </c>
      <c r="D28" s="10" t="str">
        <v/>
      </c>
      <c r="E28" s="10" t="str">
        <v/>
      </c>
      <c r="F28" s="10" t="str">
        <v/>
      </c>
      <c r="G28" s="10" t="str">
        <v/>
      </c>
      <c r="H28" s="9" t="str">
        <v/>
      </c>
      <c r="I28" s="11"/>
      <c r="J28" s="12"/>
      <c r="K28" s="11"/>
      <c r="L28" s="11"/>
      <c r="M28" s="9" t="str">
        <v/>
      </c>
      <c r="N28" s="10" t="str">
        <v/>
      </c>
      <c r="O28" s="10" t="str">
        <v/>
      </c>
      <c r="P28" s="10" t="str">
        <v/>
      </c>
      <c r="Q28" s="10" t="str">
        <v/>
      </c>
      <c r="R28" s="10" t="str">
        <v/>
      </c>
      <c r="S28" s="9" t="str">
        <v/>
      </c>
      <c r="T28" s="11"/>
      <c r="U28" s="12"/>
      <c r="V28" s="11"/>
    </row>
    <row r="29" spans="2:25" s="6" customFormat="1" ht="4.5" customHeight="1" x14ac:dyDescent="0.2">
      <c r="B29" s="11"/>
      <c r="C29" s="11"/>
      <c r="D29" s="11"/>
      <c r="E29" s="11"/>
      <c r="F29" s="11"/>
      <c r="G29" s="11"/>
      <c r="H29" s="11"/>
      <c r="I29" s="11"/>
      <c r="J29" s="12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2"/>
      <c r="V29" s="11"/>
    </row>
    <row r="30" spans="2:25" s="7" customFormat="1" ht="13.5" customHeight="1" x14ac:dyDescent="0.3">
      <c r="B30" s="90">
        <f>DATE(year,9,1)</f>
        <v>41883</v>
      </c>
      <c r="C30" s="91"/>
      <c r="D30" s="91"/>
      <c r="E30" s="91"/>
      <c r="F30" s="91"/>
      <c r="G30" s="91"/>
      <c r="H30" s="91"/>
      <c r="I30" s="11"/>
      <c r="J30" s="96" t="s">
        <v>10</v>
      </c>
      <c r="K30" s="96"/>
      <c r="L30" s="11"/>
      <c r="M30" s="90">
        <f>DATE(year+1,3,1)</f>
        <v>42064</v>
      </c>
      <c r="N30" s="91"/>
      <c r="O30" s="91"/>
      <c r="P30" s="91"/>
      <c r="Q30" s="91"/>
      <c r="R30" s="91"/>
      <c r="S30" s="91"/>
      <c r="T30" s="11"/>
      <c r="U30" s="11"/>
      <c r="V30" s="11"/>
      <c r="Y30" s="98" t="s">
        <v>7</v>
      </c>
    </row>
    <row r="31" spans="2:25" s="6" customFormat="1" ht="11.25" x14ac:dyDescent="0.2">
      <c r="B31" s="23" t="str">
        <f>IF(startday=1,INDEX(weekDayNames,1),INDEX(weekDayNames,2))</f>
        <v>Su</v>
      </c>
      <c r="C31" s="24" t="str">
        <f>IF(startday=1,INDEX(weekDayNames,2),INDEX(weekDayNames,3))</f>
        <v>M</v>
      </c>
      <c r="D31" s="24" t="str">
        <f>IF(startday=1,INDEX(weekDayNames,3),INDEX(weekDayNames,4))</f>
        <v>Tu</v>
      </c>
      <c r="E31" s="24" t="str">
        <f>IF(startday=1,INDEX(weekDayNames,4),INDEX(weekDayNames,5))</f>
        <v>W</v>
      </c>
      <c r="F31" s="24" t="str">
        <f>IF(startday=1,INDEX(weekDayNames,5),INDEX(weekDayNames,6))</f>
        <v>Th</v>
      </c>
      <c r="G31" s="24" t="str">
        <f>IF(startday=1,INDEX(weekDayNames,6),INDEX(weekDayNames,7))</f>
        <v>F</v>
      </c>
      <c r="H31" s="23" t="str">
        <f>IF(startday=1,INDEX(weekDayNames,7),INDEX(weekDayNames,1))</f>
        <v>Sa</v>
      </c>
      <c r="I31" s="11"/>
      <c r="J31" s="25">
        <f>(DATE(year,9,1)+(1-1)*7)+IF(2&lt;WEEKDAY(DATE(year,9,1)),2+7-WEEKDAY(DATE(year,9,1)),2-WEEKDAY(DATE(year,9,1)))</f>
        <v>41883</v>
      </c>
      <c r="K31" s="26" t="s">
        <v>32</v>
      </c>
      <c r="L31" s="11"/>
      <c r="M31" s="23" t="str">
        <f>IF(startday=1,INDEX(weekDayNames,1),INDEX(weekDayNames,2))</f>
        <v>Su</v>
      </c>
      <c r="N31" s="24" t="str">
        <f>IF(startday=1,INDEX(weekDayNames,2),INDEX(weekDayNames,3))</f>
        <v>M</v>
      </c>
      <c r="O31" s="24" t="str">
        <f>IF(startday=1,INDEX(weekDayNames,3),INDEX(weekDayNames,4))</f>
        <v>Tu</v>
      </c>
      <c r="P31" s="24" t="str">
        <f>IF(startday=1,INDEX(weekDayNames,4),INDEX(weekDayNames,5))</f>
        <v>W</v>
      </c>
      <c r="Q31" s="24" t="str">
        <f>IF(startday=1,INDEX(weekDayNames,5),INDEX(weekDayNames,6))</f>
        <v>Th</v>
      </c>
      <c r="R31" s="24" t="str">
        <f>IF(startday=1,INDEX(weekDayNames,6),INDEX(weekDayNames,7))</f>
        <v>F</v>
      </c>
      <c r="S31" s="23" t="str">
        <f>IF(startday=1,INDEX(weekDayNames,7),INDEX(weekDayNames,1))</f>
        <v>Sa</v>
      </c>
      <c r="T31" s="11"/>
      <c r="U31" s="27" t="s">
        <v>16</v>
      </c>
      <c r="V31" s="27"/>
      <c r="Y31" s="98"/>
    </row>
    <row r="32" spans="2:25" s="6" customFormat="1" ht="15" x14ac:dyDescent="0.2">
      <c r="B32" s="9" t="str">
        <f t="array" ref="B32:H37">IF(MONTH(B30)&lt;&gt;MONTH(DATE(YEAR(B30),MONTH(B30),1)-WEEKDAY(DATE(YEAR(B30),MONTH(B30),1),startday)+(WeekNo-1)*7+WeekDay),"",DATE(YEAR(B30),MONTH(B30),1)-WEEKDAY(DATE(YEAR(B30),MONTH(B30),1),startday)+(WeekNo-1)*7+WeekDay)</f>
        <v/>
      </c>
      <c r="C32" s="10">
        <v>41883</v>
      </c>
      <c r="D32" s="51">
        <v>41884</v>
      </c>
      <c r="E32" s="10">
        <v>41885</v>
      </c>
      <c r="F32" s="10">
        <v>41886</v>
      </c>
      <c r="G32" s="10">
        <v>41887</v>
      </c>
      <c r="H32" s="9">
        <v>41888</v>
      </c>
      <c r="I32" s="11"/>
      <c r="J32" s="12">
        <v>2</v>
      </c>
      <c r="K32" s="52" t="s">
        <v>33</v>
      </c>
      <c r="L32" s="11"/>
      <c r="M32" s="9">
        <f t="array" ref="M32:S37">IF(MONTH(M30)&lt;&gt;MONTH(DATE(YEAR(M30),MONTH(M30),1)-WEEKDAY(DATE(YEAR(M30),MONTH(M30),1),startday)+(WeekNo-1)*7+WeekDay),"",DATE(YEAR(M30),MONTH(M30),1)-WEEKDAY(DATE(YEAR(M30),MONTH(M30),1),startday)+(WeekNo-1)*7+WeekDay)</f>
        <v>42064</v>
      </c>
      <c r="N32" s="10">
        <v>42065</v>
      </c>
      <c r="O32" s="10">
        <v>42066</v>
      </c>
      <c r="P32" s="10">
        <v>42067</v>
      </c>
      <c r="Q32" s="10">
        <v>42068</v>
      </c>
      <c r="R32" s="10">
        <v>42069</v>
      </c>
      <c r="S32" s="41">
        <v>42070</v>
      </c>
      <c r="T32" s="11"/>
      <c r="U32" s="25">
        <v>7</v>
      </c>
      <c r="V32" s="26" t="s">
        <v>63</v>
      </c>
      <c r="Y32" s="98"/>
    </row>
    <row r="33" spans="2:25" s="6" customFormat="1" ht="11.25" x14ac:dyDescent="0.2">
      <c r="B33" s="9">
        <v>41889</v>
      </c>
      <c r="C33" s="10">
        <v>41890</v>
      </c>
      <c r="D33" s="10">
        <v>41891</v>
      </c>
      <c r="E33" s="10">
        <v>41892</v>
      </c>
      <c r="F33" s="10">
        <v>41893</v>
      </c>
      <c r="G33" s="10">
        <v>41894</v>
      </c>
      <c r="H33" s="9">
        <v>41895</v>
      </c>
      <c r="I33" s="11"/>
      <c r="J33" s="12">
        <v>27</v>
      </c>
      <c r="K33" s="53" t="s">
        <v>46</v>
      </c>
      <c r="L33" s="11"/>
      <c r="M33" s="9">
        <v>42071</v>
      </c>
      <c r="N33" s="10">
        <v>42072</v>
      </c>
      <c r="O33" s="10">
        <v>42073</v>
      </c>
      <c r="P33" s="10">
        <v>42074</v>
      </c>
      <c r="Q33" s="10">
        <v>42075</v>
      </c>
      <c r="R33" s="9">
        <v>42076</v>
      </c>
      <c r="S33" s="9">
        <v>42077</v>
      </c>
      <c r="T33" s="11"/>
      <c r="U33" s="25">
        <f>(DATE(YEAR(M30),3,1)+(2-1)*7)+IF(1&lt;WEEKDAY(DATE(YEAR(M30),3,1)),1+7-WEEKDAY(DATE(YEAR(M30),3,1)),1-WEEKDAY(DATE(YEAR(M30),3,1)))</f>
        <v>42071</v>
      </c>
      <c r="V33" s="26" t="s">
        <v>21</v>
      </c>
      <c r="Y33" s="98"/>
    </row>
    <row r="34" spans="2:25" s="6" customFormat="1" ht="11.25" x14ac:dyDescent="0.2">
      <c r="B34" s="9">
        <v>41896</v>
      </c>
      <c r="C34" s="10">
        <v>41897</v>
      </c>
      <c r="D34" s="10">
        <v>41898</v>
      </c>
      <c r="E34" s="10">
        <v>41899</v>
      </c>
      <c r="F34" s="10">
        <v>41900</v>
      </c>
      <c r="G34" s="10">
        <v>41901</v>
      </c>
      <c r="H34" s="9">
        <v>41902</v>
      </c>
      <c r="I34" s="11"/>
      <c r="J34" s="12">
        <v>27</v>
      </c>
      <c r="K34" s="54" t="s">
        <v>45</v>
      </c>
      <c r="L34" s="11"/>
      <c r="M34" s="9">
        <v>42078</v>
      </c>
      <c r="N34" s="10">
        <v>42079</v>
      </c>
      <c r="O34" s="10">
        <v>42080</v>
      </c>
      <c r="P34" s="10">
        <v>42081</v>
      </c>
      <c r="Q34" s="10">
        <v>42082</v>
      </c>
      <c r="R34" s="10">
        <v>42083</v>
      </c>
      <c r="S34" s="9">
        <v>42084</v>
      </c>
      <c r="T34" s="11"/>
      <c r="U34" s="85"/>
      <c r="V34" s="8"/>
      <c r="Y34" s="98"/>
    </row>
    <row r="35" spans="2:25" s="6" customFormat="1" ht="15.75" x14ac:dyDescent="0.2">
      <c r="B35" s="9">
        <v>41903</v>
      </c>
      <c r="C35" s="10">
        <v>41904</v>
      </c>
      <c r="D35" s="10">
        <v>41905</v>
      </c>
      <c r="E35" s="10">
        <v>41906</v>
      </c>
      <c r="F35" s="10">
        <v>41907</v>
      </c>
      <c r="G35" s="10">
        <v>41908</v>
      </c>
      <c r="H35" s="44">
        <v>41909</v>
      </c>
      <c r="I35" s="11"/>
      <c r="J35" s="12"/>
      <c r="K35" s="11"/>
      <c r="L35" s="11"/>
      <c r="M35" s="9">
        <v>42085</v>
      </c>
      <c r="N35" s="10">
        <v>42086</v>
      </c>
      <c r="O35" s="10">
        <v>42087</v>
      </c>
      <c r="P35" s="10">
        <v>42088</v>
      </c>
      <c r="Q35" s="10">
        <v>42089</v>
      </c>
      <c r="R35" s="10">
        <v>42090</v>
      </c>
      <c r="S35" s="9">
        <v>42091</v>
      </c>
      <c r="T35" s="11"/>
      <c r="U35" s="85"/>
      <c r="V35" s="8"/>
    </row>
    <row r="36" spans="2:25" s="6" customFormat="1" ht="11.25" x14ac:dyDescent="0.2">
      <c r="B36" s="9">
        <v>41910</v>
      </c>
      <c r="C36" s="10">
        <v>41911</v>
      </c>
      <c r="D36" s="10">
        <v>41912</v>
      </c>
      <c r="E36" s="10" t="str">
        <v/>
      </c>
      <c r="F36" s="10" t="str">
        <v/>
      </c>
      <c r="G36" s="10" t="str">
        <v/>
      </c>
      <c r="H36" s="9" t="str">
        <v/>
      </c>
      <c r="I36" s="11"/>
      <c r="J36" s="12"/>
      <c r="K36" s="11"/>
      <c r="L36" s="11"/>
      <c r="M36" s="9">
        <v>42092</v>
      </c>
      <c r="N36" s="34">
        <v>42093</v>
      </c>
      <c r="O36" s="34">
        <v>42094</v>
      </c>
      <c r="P36" s="10" t="str">
        <v/>
      </c>
      <c r="Q36" s="10" t="str">
        <v/>
      </c>
      <c r="R36" s="10" t="str">
        <v/>
      </c>
      <c r="S36" s="9" t="str">
        <v/>
      </c>
      <c r="T36" s="11"/>
      <c r="U36" s="12"/>
      <c r="V36" s="11"/>
    </row>
    <row r="37" spans="2:25" s="6" customFormat="1" ht="9" customHeight="1" x14ac:dyDescent="0.2">
      <c r="B37" s="9" t="str">
        <v/>
      </c>
      <c r="C37" s="10" t="str">
        <v/>
      </c>
      <c r="D37" s="10" t="str">
        <v/>
      </c>
      <c r="E37" s="10" t="str">
        <v/>
      </c>
      <c r="F37" s="10" t="str">
        <v/>
      </c>
      <c r="G37" s="10" t="str">
        <v/>
      </c>
      <c r="H37" s="9" t="str">
        <v/>
      </c>
      <c r="I37" s="11"/>
      <c r="J37" s="12"/>
      <c r="K37" s="11"/>
      <c r="L37" s="11"/>
      <c r="M37" s="9" t="str">
        <v/>
      </c>
      <c r="N37" s="10" t="str">
        <v/>
      </c>
      <c r="O37" s="10" t="str">
        <v/>
      </c>
      <c r="P37" s="10" t="str">
        <v/>
      </c>
      <c r="Q37" s="10" t="str">
        <v/>
      </c>
      <c r="R37" s="10" t="str">
        <v/>
      </c>
      <c r="S37" s="9" t="str">
        <v/>
      </c>
      <c r="T37" s="11"/>
      <c r="U37" s="12"/>
      <c r="V37" s="36" t="s">
        <v>41</v>
      </c>
    </row>
    <row r="38" spans="2:25" s="6" customFormat="1" ht="4.5" customHeight="1" x14ac:dyDescent="0.2">
      <c r="B38" s="11"/>
      <c r="C38" s="11"/>
      <c r="D38" s="11"/>
      <c r="E38" s="11"/>
      <c r="F38" s="11"/>
      <c r="G38" s="11"/>
      <c r="H38" s="11"/>
      <c r="I38" s="11"/>
      <c r="J38" s="12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2"/>
      <c r="V38" s="11"/>
    </row>
    <row r="39" spans="2:25" s="7" customFormat="1" ht="13.5" customHeight="1" x14ac:dyDescent="0.3">
      <c r="B39" s="90">
        <f>DATE(year,10,1)</f>
        <v>41913</v>
      </c>
      <c r="C39" s="91"/>
      <c r="D39" s="91"/>
      <c r="E39" s="91"/>
      <c r="F39" s="91"/>
      <c r="G39" s="91"/>
      <c r="H39" s="91"/>
      <c r="I39" s="11"/>
      <c r="J39" s="96" t="s">
        <v>11</v>
      </c>
      <c r="K39" s="96"/>
      <c r="L39" s="11"/>
      <c r="M39" s="90">
        <f>DATE(year+1,4,1)</f>
        <v>42095</v>
      </c>
      <c r="N39" s="91"/>
      <c r="O39" s="91"/>
      <c r="P39" s="91"/>
      <c r="Q39" s="91"/>
      <c r="R39" s="91"/>
      <c r="S39" s="91"/>
      <c r="T39" s="11"/>
      <c r="U39" s="11"/>
      <c r="V39" s="11"/>
      <c r="Y39" s="98" t="s">
        <v>26</v>
      </c>
    </row>
    <row r="40" spans="2:25" s="6" customFormat="1" ht="11.25" x14ac:dyDescent="0.2">
      <c r="B40" s="23" t="str">
        <f>IF(startday=1,INDEX(weekDayNames,1),INDEX(weekDayNames,2))</f>
        <v>Su</v>
      </c>
      <c r="C40" s="24" t="str">
        <f>IF(startday=1,INDEX(weekDayNames,2),INDEX(weekDayNames,3))</f>
        <v>M</v>
      </c>
      <c r="D40" s="24" t="str">
        <f>IF(startday=1,INDEX(weekDayNames,3),INDEX(weekDayNames,4))</f>
        <v>Tu</v>
      </c>
      <c r="E40" s="24" t="str">
        <f>IF(startday=1,INDEX(weekDayNames,4),INDEX(weekDayNames,5))</f>
        <v>W</v>
      </c>
      <c r="F40" s="24" t="str">
        <f>IF(startday=1,INDEX(weekDayNames,5),INDEX(weekDayNames,6))</f>
        <v>Th</v>
      </c>
      <c r="G40" s="24" t="str">
        <f>IF(startday=1,INDEX(weekDayNames,6),INDEX(weekDayNames,7))</f>
        <v>F</v>
      </c>
      <c r="H40" s="23" t="str">
        <f>IF(startday=1,INDEX(weekDayNames,7),INDEX(weekDayNames,1))</f>
        <v>Sa</v>
      </c>
      <c r="I40" s="11"/>
      <c r="J40" s="25"/>
      <c r="K40" s="26"/>
      <c r="L40" s="11"/>
      <c r="M40" s="23" t="str">
        <f>IF(startday=1,INDEX(weekDayNames,1),INDEX(weekDayNames,2))</f>
        <v>Su</v>
      </c>
      <c r="N40" s="24" t="str">
        <f>IF(startday=1,INDEX(weekDayNames,2),INDEX(weekDayNames,3))</f>
        <v>M</v>
      </c>
      <c r="O40" s="24" t="str">
        <f>IF(startday=1,INDEX(weekDayNames,3),INDEX(weekDayNames,4))</f>
        <v>Tu</v>
      </c>
      <c r="P40" s="24" t="str">
        <f>IF(startday=1,INDEX(weekDayNames,4),INDEX(weekDayNames,5))</f>
        <v>W</v>
      </c>
      <c r="Q40" s="24" t="str">
        <f>IF(startday=1,INDEX(weekDayNames,5),INDEX(weekDayNames,6))</f>
        <v>Th</v>
      </c>
      <c r="R40" s="24" t="str">
        <f>IF(startday=1,INDEX(weekDayNames,6),INDEX(weekDayNames,7))</f>
        <v>F</v>
      </c>
      <c r="S40" s="23" t="str">
        <f>IF(startday=1,INDEX(weekDayNames,7),INDEX(weekDayNames,1))</f>
        <v>Sa</v>
      </c>
      <c r="T40" s="11"/>
      <c r="U40" s="27" t="s">
        <v>17</v>
      </c>
      <c r="V40" s="27"/>
      <c r="Y40" s="98"/>
    </row>
    <row r="41" spans="2:25" s="6" customFormat="1" ht="11.25" x14ac:dyDescent="0.2">
      <c r="B41" s="9" t="str">
        <f t="array" ref="B41:H46">IF(MONTH(B39)&lt;&gt;MONTH(DATE(YEAR(B39),MONTH(B39),1)-WEEKDAY(DATE(YEAR(B39),MONTH(B39),1),startday)+(WeekNo-1)*7+WeekDay),"",DATE(YEAR(B39),MONTH(B39),1)-WEEKDAY(DATE(YEAR(B39),MONTH(B39),1),startday)+(WeekNo-1)*7+WeekDay)</f>
        <v/>
      </c>
      <c r="C41" s="10" t="str">
        <v/>
      </c>
      <c r="D41" s="10" t="str">
        <v/>
      </c>
      <c r="E41" s="10">
        <v>41913</v>
      </c>
      <c r="F41" s="10">
        <v>41914</v>
      </c>
      <c r="G41" s="10">
        <v>41915</v>
      </c>
      <c r="H41" s="9">
        <v>41916</v>
      </c>
      <c r="I41" s="11"/>
      <c r="J41" s="25"/>
      <c r="K41" s="36" t="s">
        <v>34</v>
      </c>
      <c r="L41" s="11"/>
      <c r="M41" s="9" t="str">
        <f t="array" ref="M41:S46">IF(MONTH(M39)&lt;&gt;MONTH(DATE(YEAR(M39),MONTH(M39),1)-WEEKDAY(DATE(YEAR(M39),MONTH(M39),1),startday)+(WeekNo-1)*7+WeekDay),"",DATE(YEAR(M39),MONTH(M39),1)-WEEKDAY(DATE(YEAR(M39),MONTH(M39),1),startday)+(WeekNo-1)*7+WeekDay)</f>
        <v/>
      </c>
      <c r="N41" s="10" t="str">
        <v/>
      </c>
      <c r="O41" s="10" t="str">
        <v/>
      </c>
      <c r="P41" s="34">
        <v>42095</v>
      </c>
      <c r="Q41" s="34">
        <v>42096</v>
      </c>
      <c r="R41" s="34">
        <v>42097</v>
      </c>
      <c r="S41" s="66">
        <v>42098</v>
      </c>
      <c r="T41" s="11"/>
      <c r="U41" s="25"/>
      <c r="V41" s="81" t="s">
        <v>42</v>
      </c>
      <c r="Y41" s="98"/>
    </row>
    <row r="42" spans="2:25" s="6" customFormat="1" ht="15" x14ac:dyDescent="0.2">
      <c r="B42" s="9">
        <v>41917</v>
      </c>
      <c r="C42" s="34">
        <v>41918</v>
      </c>
      <c r="D42" s="34">
        <v>41919</v>
      </c>
      <c r="E42" s="34">
        <v>41920</v>
      </c>
      <c r="F42" s="34">
        <v>41921</v>
      </c>
      <c r="G42" s="34">
        <v>41922</v>
      </c>
      <c r="H42" s="37">
        <v>41923</v>
      </c>
      <c r="I42" s="11"/>
      <c r="J42" s="39">
        <v>25</v>
      </c>
      <c r="K42" s="35" t="s">
        <v>35</v>
      </c>
      <c r="L42" s="11"/>
      <c r="M42" s="9">
        <v>42099</v>
      </c>
      <c r="N42" s="10">
        <v>42100</v>
      </c>
      <c r="O42" s="10">
        <v>42101</v>
      </c>
      <c r="P42" s="10">
        <v>42102</v>
      </c>
      <c r="Q42" s="10">
        <v>42103</v>
      </c>
      <c r="R42" s="10">
        <v>42104</v>
      </c>
      <c r="S42" s="9">
        <v>42105</v>
      </c>
      <c r="T42" s="11"/>
      <c r="U42" s="83">
        <v>12</v>
      </c>
      <c r="V42" s="82" t="s">
        <v>64</v>
      </c>
      <c r="Y42" s="98"/>
    </row>
    <row r="43" spans="2:25" s="6" customFormat="1" ht="15" x14ac:dyDescent="0.2">
      <c r="B43" s="9">
        <v>41924</v>
      </c>
      <c r="C43" s="10">
        <v>41925</v>
      </c>
      <c r="D43" s="10">
        <v>41926</v>
      </c>
      <c r="E43" s="10">
        <v>41927</v>
      </c>
      <c r="F43" s="10">
        <v>41928</v>
      </c>
      <c r="G43" s="10">
        <v>41929</v>
      </c>
      <c r="H43" s="9">
        <v>41930</v>
      </c>
      <c r="I43" s="11"/>
      <c r="J43" s="42">
        <v>26</v>
      </c>
      <c r="K43" s="43" t="s">
        <v>36</v>
      </c>
      <c r="L43" s="11"/>
      <c r="M43" s="84">
        <v>42106</v>
      </c>
      <c r="N43" s="10">
        <v>42107</v>
      </c>
      <c r="O43" s="10">
        <v>42108</v>
      </c>
      <c r="P43" s="10">
        <v>42109</v>
      </c>
      <c r="Q43" s="10">
        <v>42110</v>
      </c>
      <c r="R43" s="10">
        <v>42111</v>
      </c>
      <c r="S43" s="10">
        <v>42112</v>
      </c>
      <c r="T43" s="11"/>
      <c r="U43" s="67">
        <v>20</v>
      </c>
      <c r="V43" s="68" t="s">
        <v>59</v>
      </c>
      <c r="Y43" s="98"/>
    </row>
    <row r="44" spans="2:25" s="6" customFormat="1" ht="15" x14ac:dyDescent="0.2">
      <c r="B44" s="9">
        <v>41931</v>
      </c>
      <c r="C44" s="10">
        <v>41932</v>
      </c>
      <c r="D44" s="10">
        <v>41933</v>
      </c>
      <c r="E44" s="10">
        <v>41934</v>
      </c>
      <c r="F44" s="10">
        <v>41935</v>
      </c>
      <c r="G44" s="10">
        <v>41936</v>
      </c>
      <c r="H44" s="38">
        <v>41937</v>
      </c>
      <c r="I44" s="11"/>
      <c r="J44" s="12">
        <v>31</v>
      </c>
      <c r="K44" s="11" t="s">
        <v>0</v>
      </c>
      <c r="L44" s="11"/>
      <c r="M44" s="9">
        <v>42113</v>
      </c>
      <c r="N44" s="60">
        <v>42114</v>
      </c>
      <c r="O44" s="10">
        <v>42115</v>
      </c>
      <c r="P44" s="60">
        <v>42116</v>
      </c>
      <c r="Q44" s="60">
        <v>42117</v>
      </c>
      <c r="R44" s="10">
        <v>42118</v>
      </c>
      <c r="S44" s="59">
        <v>42119</v>
      </c>
      <c r="T44" s="11"/>
      <c r="U44" s="69">
        <v>20</v>
      </c>
      <c r="V44" s="70" t="s">
        <v>58</v>
      </c>
      <c r="Y44" s="98"/>
    </row>
    <row r="45" spans="2:25" s="6" customFormat="1" ht="15" x14ac:dyDescent="0.2">
      <c r="B45" s="41">
        <v>41938</v>
      </c>
      <c r="C45" s="10">
        <v>41939</v>
      </c>
      <c r="D45" s="10">
        <v>41940</v>
      </c>
      <c r="E45" s="10">
        <v>41941</v>
      </c>
      <c r="F45" s="10">
        <v>41942</v>
      </c>
      <c r="G45" s="10">
        <v>41943</v>
      </c>
      <c r="H45" s="9" t="str">
        <v/>
      </c>
      <c r="I45" s="11"/>
      <c r="J45" s="12"/>
      <c r="K45" s="11"/>
      <c r="L45" s="11"/>
      <c r="M45" s="64">
        <v>42120</v>
      </c>
      <c r="N45" s="10">
        <v>42121</v>
      </c>
      <c r="O45" s="10">
        <v>42122</v>
      </c>
      <c r="P45" s="60">
        <v>42123</v>
      </c>
      <c r="Q45" s="65">
        <v>42124</v>
      </c>
      <c r="R45" s="10" t="str">
        <v/>
      </c>
      <c r="S45" s="9" t="str">
        <v/>
      </c>
      <c r="T45" s="11"/>
      <c r="U45" s="69">
        <v>22</v>
      </c>
      <c r="V45" s="70" t="s">
        <v>56</v>
      </c>
    </row>
    <row r="46" spans="2:25" s="6" customFormat="1" ht="12.75" customHeight="1" x14ac:dyDescent="0.2">
      <c r="B46" s="9" t="str">
        <v/>
      </c>
      <c r="C46" s="10" t="str">
        <v/>
      </c>
      <c r="D46" s="10" t="str">
        <v/>
      </c>
      <c r="E46" s="10" t="str">
        <v/>
      </c>
      <c r="F46" s="10" t="str">
        <v/>
      </c>
      <c r="G46" s="10" t="str">
        <v/>
      </c>
      <c r="H46" s="9" t="str">
        <v/>
      </c>
      <c r="I46" s="11"/>
      <c r="J46" s="12"/>
      <c r="K46" s="11"/>
      <c r="L46" s="11"/>
      <c r="M46" s="9" t="str">
        <v/>
      </c>
      <c r="N46" s="10" t="str">
        <v/>
      </c>
      <c r="O46" s="10" t="str">
        <v/>
      </c>
      <c r="P46" s="10" t="str">
        <v/>
      </c>
      <c r="Q46" s="10" t="str">
        <v/>
      </c>
      <c r="R46" s="10" t="str">
        <v/>
      </c>
      <c r="S46" s="9" t="str">
        <v/>
      </c>
      <c r="T46" s="11"/>
      <c r="U46" s="69">
        <v>23</v>
      </c>
      <c r="V46" s="70" t="s">
        <v>56</v>
      </c>
    </row>
    <row r="47" spans="2:25" s="6" customFormat="1" ht="14.25" customHeight="1" x14ac:dyDescent="0.2">
      <c r="B47" s="61"/>
      <c r="C47" s="62"/>
      <c r="D47" s="62"/>
      <c r="E47" s="62"/>
      <c r="F47" s="62"/>
      <c r="G47" s="62"/>
      <c r="H47" s="61"/>
      <c r="I47" s="11"/>
      <c r="J47" s="12"/>
      <c r="K47" s="11"/>
      <c r="L47" s="11"/>
      <c r="M47" s="61"/>
      <c r="N47" s="62"/>
      <c r="O47" s="62"/>
      <c r="P47" s="62"/>
      <c r="Q47" s="62"/>
      <c r="R47" s="62"/>
      <c r="S47" s="61"/>
      <c r="T47" s="11"/>
      <c r="U47" s="78">
        <v>26</v>
      </c>
      <c r="V47" s="79" t="s">
        <v>62</v>
      </c>
      <c r="W47" s="80"/>
      <c r="X47" s="80"/>
    </row>
    <row r="48" spans="2:25" s="6" customFormat="1" ht="14.25" customHeight="1" x14ac:dyDescent="0.2">
      <c r="B48" s="61"/>
      <c r="C48" s="62"/>
      <c r="D48" s="62"/>
      <c r="E48" s="62"/>
      <c r="F48" s="62"/>
      <c r="G48" s="62"/>
      <c r="H48" s="61"/>
      <c r="I48" s="11"/>
      <c r="J48" s="12"/>
      <c r="K48" s="11"/>
      <c r="L48" s="11"/>
      <c r="M48" s="61"/>
      <c r="N48" s="62"/>
      <c r="O48" s="62"/>
      <c r="P48" s="62"/>
      <c r="Q48" s="62"/>
      <c r="R48" s="62"/>
      <c r="S48" s="61"/>
      <c r="T48" s="11"/>
      <c r="U48" s="69">
        <v>26</v>
      </c>
      <c r="V48" s="71" t="s">
        <v>60</v>
      </c>
    </row>
    <row r="49" spans="2:22" s="6" customFormat="1" ht="14.25" customHeight="1" thickBot="1" x14ac:dyDescent="0.25">
      <c r="B49" s="61"/>
      <c r="C49" s="62"/>
      <c r="D49" s="62"/>
      <c r="E49" s="62"/>
      <c r="F49" s="62"/>
      <c r="G49" s="62"/>
      <c r="H49" s="61"/>
      <c r="I49" s="11"/>
      <c r="J49" s="12"/>
      <c r="K49" s="11"/>
      <c r="L49" s="11"/>
      <c r="M49" s="61"/>
      <c r="N49" s="62"/>
      <c r="O49" s="62"/>
      <c r="P49" s="62"/>
      <c r="Q49" s="62"/>
      <c r="R49" s="62"/>
      <c r="S49" s="61"/>
      <c r="T49" s="11"/>
      <c r="U49" s="76">
        <v>29</v>
      </c>
      <c r="V49" s="72" t="s">
        <v>61</v>
      </c>
    </row>
    <row r="50" spans="2:22" s="6" customFormat="1" ht="15.75" customHeight="1" thickBot="1" x14ac:dyDescent="0.25">
      <c r="B50" s="11"/>
      <c r="C50" s="11"/>
      <c r="D50" s="11"/>
      <c r="E50" s="11"/>
      <c r="F50" s="11"/>
      <c r="G50" s="11"/>
      <c r="H50" s="11"/>
      <c r="I50" s="11"/>
      <c r="J50" s="12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77">
        <v>30</v>
      </c>
      <c r="V50" s="73" t="s">
        <v>57</v>
      </c>
    </row>
    <row r="51" spans="2:22" s="7" customFormat="1" ht="13.5" x14ac:dyDescent="0.3">
      <c r="B51" s="90">
        <f>DATE(year,11,1)</f>
        <v>41944</v>
      </c>
      <c r="C51" s="91"/>
      <c r="D51" s="91"/>
      <c r="E51" s="91"/>
      <c r="F51" s="91"/>
      <c r="G51" s="91"/>
      <c r="H51" s="91"/>
      <c r="I51" s="11"/>
      <c r="J51" s="96" t="s">
        <v>12</v>
      </c>
      <c r="K51" s="96"/>
      <c r="L51" s="11"/>
      <c r="M51" s="90">
        <f>DATE(year+1,5,1)</f>
        <v>42125</v>
      </c>
      <c r="N51" s="91"/>
      <c r="O51" s="91"/>
      <c r="P51" s="91"/>
      <c r="Q51" s="91"/>
      <c r="R51" s="91"/>
      <c r="S51" s="91"/>
      <c r="T51" s="11"/>
      <c r="U51" s="12"/>
      <c r="V51" s="11"/>
    </row>
    <row r="52" spans="2:22" s="6" customFormat="1" ht="12" thickBot="1" x14ac:dyDescent="0.25">
      <c r="B52" s="23" t="str">
        <f>IF(startday=1,INDEX(weekDayNames,1),INDEX(weekDayNames,2))</f>
        <v>Su</v>
      </c>
      <c r="C52" s="24" t="str">
        <f>IF(startday=1,INDEX(weekDayNames,2),INDEX(weekDayNames,3))</f>
        <v>M</v>
      </c>
      <c r="D52" s="24" t="str">
        <f>IF(startday=1,INDEX(weekDayNames,3),INDEX(weekDayNames,4))</f>
        <v>Tu</v>
      </c>
      <c r="E52" s="24" t="str">
        <f>IF(startday=1,INDEX(weekDayNames,4),INDEX(weekDayNames,5))</f>
        <v>W</v>
      </c>
      <c r="F52" s="24" t="str">
        <f>IF(startday=1,INDEX(weekDayNames,5),INDEX(weekDayNames,6))</f>
        <v>Th</v>
      </c>
      <c r="G52" s="24" t="str">
        <f>IF(startday=1,INDEX(weekDayNames,6),INDEX(weekDayNames,7))</f>
        <v>F</v>
      </c>
      <c r="H52" s="23" t="str">
        <f>IF(startday=1,INDEX(weekDayNames,7),INDEX(weekDayNames,1))</f>
        <v>Sa</v>
      </c>
      <c r="I52" s="11"/>
      <c r="J52" s="25"/>
      <c r="K52" s="26"/>
      <c r="L52" s="11"/>
      <c r="M52" s="23" t="str">
        <f>IF(startday=1,INDEX(weekDayNames,1),INDEX(weekDayNames,2))</f>
        <v>Su</v>
      </c>
      <c r="N52" s="24" t="str">
        <f>IF(startday=1,INDEX(weekDayNames,2),INDEX(weekDayNames,3))</f>
        <v>M</v>
      </c>
      <c r="O52" s="24" t="str">
        <f>IF(startday=1,INDEX(weekDayNames,3),INDEX(weekDayNames,4))</f>
        <v>Tu</v>
      </c>
      <c r="P52" s="24" t="str">
        <f>IF(startday=1,INDEX(weekDayNames,4),INDEX(weekDayNames,5))</f>
        <v>W</v>
      </c>
      <c r="Q52" s="24" t="str">
        <f>IF(startday=1,INDEX(weekDayNames,5),INDEX(weekDayNames,6))</f>
        <v>Th</v>
      </c>
      <c r="R52" s="24" t="str">
        <f>IF(startday=1,INDEX(weekDayNames,6),INDEX(weekDayNames,7))</f>
        <v>F</v>
      </c>
      <c r="S52" s="23" t="str">
        <f>IF(startday=1,INDEX(weekDayNames,7),INDEX(weekDayNames,1))</f>
        <v>Sa</v>
      </c>
      <c r="T52" s="11"/>
      <c r="U52" s="11"/>
      <c r="V52" s="11"/>
    </row>
    <row r="53" spans="2:22" s="6" customFormat="1" ht="18.75" thickBot="1" x14ac:dyDescent="0.25">
      <c r="B53" s="9" t="str">
        <f t="array" ref="B53:H58">IF(MONTH(B51)&lt;&gt;MONTH(DATE(YEAR(B51),MONTH(B51),1)-WEEKDAY(DATE(YEAR(B51),MONTH(B51),1),startday)+(WeekNo-1)*7+WeekDay),"",DATE(YEAR(B51),MONTH(B51),1)-WEEKDAY(DATE(YEAR(B51),MONTH(B51),1),startday)+(WeekNo-1)*7+WeekDay)</f>
        <v/>
      </c>
      <c r="C53" s="10" t="str">
        <v/>
      </c>
      <c r="D53" s="10" t="str">
        <v/>
      </c>
      <c r="E53" s="10" t="str">
        <v/>
      </c>
      <c r="F53" s="10" t="str">
        <v/>
      </c>
      <c r="G53" s="10" t="str">
        <v/>
      </c>
      <c r="H53" s="9">
        <v>41944</v>
      </c>
      <c r="I53" s="11"/>
      <c r="J53" s="25">
        <v>4</v>
      </c>
      <c r="K53" s="26" t="s">
        <v>37</v>
      </c>
      <c r="L53" s="11"/>
      <c r="M53" s="9" t="str">
        <f t="array" ref="M53:S58">IF(MONTH(M51)&lt;&gt;MONTH(DATE(YEAR(M51),MONTH(M51),1)-WEEKDAY(DATE(YEAR(M51),MONTH(M51),1),startday)+(WeekNo-1)*7+WeekDay),"",DATE(YEAR(M51),MONTH(M51),1)-WEEKDAY(DATE(YEAR(M51),MONTH(M51),1),startday)+(WeekNo-1)*7+WeekDay)</f>
        <v/>
      </c>
      <c r="N53" s="10" t="str">
        <v/>
      </c>
      <c r="O53" s="10" t="str">
        <v/>
      </c>
      <c r="P53" s="10" t="str">
        <v/>
      </c>
      <c r="Q53" s="10" t="str">
        <v/>
      </c>
      <c r="R53" s="65">
        <v>42125</v>
      </c>
      <c r="S53" s="9">
        <v>42126</v>
      </c>
      <c r="T53" s="11"/>
      <c r="U53" s="74"/>
      <c r="V53" s="75" t="s">
        <v>57</v>
      </c>
    </row>
    <row r="54" spans="2:22" s="6" customFormat="1" ht="15" x14ac:dyDescent="0.2">
      <c r="B54" s="9">
        <v>41945</v>
      </c>
      <c r="C54" s="10">
        <v>41946</v>
      </c>
      <c r="D54" s="10">
        <v>41947</v>
      </c>
      <c r="E54" s="10">
        <v>41948</v>
      </c>
      <c r="F54" s="10">
        <v>41949</v>
      </c>
      <c r="G54" s="10">
        <v>41950</v>
      </c>
      <c r="H54" s="49">
        <v>41951</v>
      </c>
      <c r="I54" s="11"/>
      <c r="J54" s="46">
        <v>8</v>
      </c>
      <c r="K54" s="48" t="s">
        <v>44</v>
      </c>
      <c r="L54" s="11"/>
      <c r="M54" s="9">
        <v>42127</v>
      </c>
      <c r="N54" s="10">
        <v>42128</v>
      </c>
      <c r="O54" s="10">
        <v>42129</v>
      </c>
      <c r="P54" s="10">
        <v>42130</v>
      </c>
      <c r="Q54" s="10">
        <v>42131</v>
      </c>
      <c r="R54" s="10">
        <v>42132</v>
      </c>
      <c r="S54" s="9">
        <v>42133</v>
      </c>
      <c r="T54" s="11"/>
      <c r="U54" s="63"/>
      <c r="V54" s="63"/>
    </row>
    <row r="55" spans="2:22" s="6" customFormat="1" ht="11.25" x14ac:dyDescent="0.2">
      <c r="B55" s="9">
        <v>41952</v>
      </c>
      <c r="C55" s="10">
        <v>41953</v>
      </c>
      <c r="D55" s="10">
        <v>41954</v>
      </c>
      <c r="E55" s="10">
        <v>41955</v>
      </c>
      <c r="F55" s="10">
        <v>41956</v>
      </c>
      <c r="G55" s="10">
        <v>41957</v>
      </c>
      <c r="H55" s="9">
        <v>41958</v>
      </c>
      <c r="I55" s="11"/>
      <c r="J55" s="47"/>
      <c r="K55" s="56" t="s">
        <v>49</v>
      </c>
      <c r="L55" s="11"/>
      <c r="M55" s="9">
        <v>42134</v>
      </c>
      <c r="N55" s="10">
        <v>42135</v>
      </c>
      <c r="O55" s="10">
        <v>42136</v>
      </c>
      <c r="P55" s="10">
        <v>42137</v>
      </c>
      <c r="Q55" s="10">
        <v>42138</v>
      </c>
      <c r="R55" s="10">
        <v>42139</v>
      </c>
      <c r="S55" s="9">
        <v>42140</v>
      </c>
      <c r="T55" s="11"/>
      <c r="U55" s="25"/>
      <c r="V55" s="26"/>
    </row>
    <row r="56" spans="2:22" s="6" customFormat="1" ht="15.75" x14ac:dyDescent="0.2">
      <c r="B56" s="9">
        <v>41959</v>
      </c>
      <c r="C56" s="55">
        <v>41960</v>
      </c>
      <c r="D56" s="55">
        <v>41961</v>
      </c>
      <c r="E56" s="55">
        <v>41962</v>
      </c>
      <c r="F56" s="55">
        <v>41963</v>
      </c>
      <c r="G56" s="55">
        <v>41964</v>
      </c>
      <c r="H56" s="50">
        <v>41965</v>
      </c>
      <c r="I56" s="11"/>
      <c r="J56" s="47">
        <v>22</v>
      </c>
      <c r="K56" s="53" t="s">
        <v>46</v>
      </c>
      <c r="L56" s="11"/>
      <c r="M56" s="9">
        <v>42141</v>
      </c>
      <c r="N56" s="10">
        <v>42142</v>
      </c>
      <c r="O56" s="10">
        <v>42143</v>
      </c>
      <c r="P56" s="10">
        <v>42144</v>
      </c>
      <c r="Q56" s="10">
        <v>42145</v>
      </c>
      <c r="R56" s="10">
        <v>42146</v>
      </c>
      <c r="S56" s="9">
        <v>42147</v>
      </c>
      <c r="T56" s="11"/>
      <c r="U56" s="25"/>
      <c r="V56" s="26"/>
    </row>
    <row r="57" spans="2:22" s="6" customFormat="1" ht="15" x14ac:dyDescent="0.2">
      <c r="B57" s="9">
        <v>41966</v>
      </c>
      <c r="C57" s="10">
        <v>41967</v>
      </c>
      <c r="D57" s="10">
        <v>41968</v>
      </c>
      <c r="E57" s="37">
        <v>41969</v>
      </c>
      <c r="F57" s="37">
        <v>41970</v>
      </c>
      <c r="G57" s="37">
        <v>41971</v>
      </c>
      <c r="H57" s="37">
        <v>41972</v>
      </c>
      <c r="I57" s="11"/>
      <c r="J57" s="47">
        <v>22</v>
      </c>
      <c r="K57" s="54" t="s">
        <v>45</v>
      </c>
      <c r="L57" s="11"/>
      <c r="M57" s="9">
        <v>42148</v>
      </c>
      <c r="N57" s="10">
        <v>42149</v>
      </c>
      <c r="O57" s="10">
        <v>42150</v>
      </c>
      <c r="P57" s="10">
        <v>42151</v>
      </c>
      <c r="Q57" s="10">
        <v>42152</v>
      </c>
      <c r="R57" s="10">
        <v>42153</v>
      </c>
      <c r="S57" s="9">
        <v>42154</v>
      </c>
      <c r="T57" s="11"/>
      <c r="U57" s="12"/>
      <c r="V57" s="11"/>
    </row>
    <row r="58" spans="2:22" s="6" customFormat="1" ht="9" customHeight="1" x14ac:dyDescent="0.2">
      <c r="B58" s="9">
        <v>41973</v>
      </c>
      <c r="C58" s="10" t="str">
        <v/>
      </c>
      <c r="D58" s="10" t="str">
        <v/>
      </c>
      <c r="E58" s="10" t="str">
        <v/>
      </c>
      <c r="F58" s="10" t="str">
        <v/>
      </c>
      <c r="G58" s="10" t="str">
        <v/>
      </c>
      <c r="H58" s="9" t="str">
        <v/>
      </c>
      <c r="I58" s="11"/>
      <c r="J58" s="12"/>
      <c r="K58" s="11" t="s">
        <v>47</v>
      </c>
      <c r="L58" s="11"/>
      <c r="M58" s="9">
        <v>42155</v>
      </c>
      <c r="N58" s="10" t="str">
        <v/>
      </c>
      <c r="O58" s="10" t="str">
        <v/>
      </c>
      <c r="P58" s="10" t="str">
        <v/>
      </c>
      <c r="Q58" s="10" t="str">
        <v/>
      </c>
      <c r="R58" s="10" t="str">
        <v/>
      </c>
      <c r="S58" s="9" t="str">
        <v/>
      </c>
      <c r="T58" s="11"/>
      <c r="U58" s="12"/>
      <c r="V58" s="11"/>
    </row>
    <row r="59" spans="2:22" s="6" customFormat="1" ht="4.5" customHeight="1" x14ac:dyDescent="0.2">
      <c r="B59" s="11"/>
      <c r="C59" s="11"/>
      <c r="D59" s="11"/>
      <c r="E59" s="11"/>
      <c r="F59" s="11"/>
      <c r="G59" s="11"/>
      <c r="H59" s="11"/>
      <c r="I59" s="11"/>
      <c r="J59" s="12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2"/>
      <c r="V59" s="11"/>
    </row>
    <row r="60" spans="2:22" s="7" customFormat="1" ht="13.5" x14ac:dyDescent="0.3">
      <c r="B60" s="90">
        <f>DATE(year,12,1)</f>
        <v>41974</v>
      </c>
      <c r="C60" s="91"/>
      <c r="D60" s="91"/>
      <c r="E60" s="91"/>
      <c r="F60" s="91"/>
      <c r="G60" s="91"/>
      <c r="H60" s="91"/>
      <c r="I60" s="11"/>
      <c r="J60" s="96" t="s">
        <v>13</v>
      </c>
      <c r="K60" s="96"/>
      <c r="L60" s="11"/>
      <c r="M60" s="90">
        <f>DATE(year+1,6,1)</f>
        <v>42156</v>
      </c>
      <c r="N60" s="91"/>
      <c r="O60" s="91"/>
      <c r="P60" s="91"/>
      <c r="Q60" s="91"/>
      <c r="R60" s="91"/>
      <c r="S60" s="91"/>
      <c r="T60" s="11"/>
      <c r="U60" s="12"/>
      <c r="V60" s="11"/>
    </row>
    <row r="61" spans="2:22" s="6" customFormat="1" ht="11.25" x14ac:dyDescent="0.2">
      <c r="B61" s="23" t="str">
        <f>IF(startday=1,INDEX(weekDayNames,1),INDEX(weekDayNames,2))</f>
        <v>Su</v>
      </c>
      <c r="C61" s="24" t="str">
        <f>IF(startday=1,INDEX(weekDayNames,2),INDEX(weekDayNames,3))</f>
        <v>M</v>
      </c>
      <c r="D61" s="24" t="str">
        <f>IF(startday=1,INDEX(weekDayNames,3),INDEX(weekDayNames,4))</f>
        <v>Tu</v>
      </c>
      <c r="E61" s="24" t="str">
        <f>IF(startday=1,INDEX(weekDayNames,4),INDEX(weekDayNames,5))</f>
        <v>W</v>
      </c>
      <c r="F61" s="24" t="str">
        <f>IF(startday=1,INDEX(weekDayNames,5),INDEX(weekDayNames,6))</f>
        <v>Th</v>
      </c>
      <c r="G61" s="24" t="str">
        <f>IF(startday=1,INDEX(weekDayNames,6),INDEX(weekDayNames,7))</f>
        <v>F</v>
      </c>
      <c r="H61" s="23" t="str">
        <f>IF(startday=1,INDEX(weekDayNames,7),INDEX(weekDayNames,1))</f>
        <v>Sa</v>
      </c>
      <c r="I61" s="11"/>
      <c r="J61" s="25"/>
      <c r="K61" s="26"/>
      <c r="L61" s="11"/>
      <c r="M61" s="23" t="str">
        <f>IF(startday=1,INDEX(weekDayNames,1),INDEX(weekDayNames,2))</f>
        <v>Su</v>
      </c>
      <c r="N61" s="24" t="str">
        <f>IF(startday=1,INDEX(weekDayNames,2),INDEX(weekDayNames,3))</f>
        <v>M</v>
      </c>
      <c r="O61" s="24" t="str">
        <f>IF(startday=1,INDEX(weekDayNames,3),INDEX(weekDayNames,4))</f>
        <v>Tu</v>
      </c>
      <c r="P61" s="24" t="str">
        <f>IF(startday=1,INDEX(weekDayNames,4),INDEX(weekDayNames,5))</f>
        <v>W</v>
      </c>
      <c r="Q61" s="24" t="str">
        <f>IF(startday=1,INDEX(weekDayNames,5),INDEX(weekDayNames,6))</f>
        <v>Th</v>
      </c>
      <c r="R61" s="24" t="str">
        <f>IF(startday=1,INDEX(weekDayNames,6),INDEX(weekDayNames,7))</f>
        <v>F</v>
      </c>
      <c r="S61" s="23" t="str">
        <f>IF(startday=1,INDEX(weekDayNames,7),INDEX(weekDayNames,1))</f>
        <v>Sa</v>
      </c>
      <c r="T61" s="11"/>
      <c r="U61" s="12"/>
      <c r="V61" s="11"/>
    </row>
    <row r="62" spans="2:22" s="6" customFormat="1" ht="11.25" x14ac:dyDescent="0.2">
      <c r="B62" s="9" t="str">
        <f t="array" ref="B62:H67">IF(MONTH(B60)&lt;&gt;MONTH(DATE(YEAR(B60),MONTH(B60),1)-WEEKDAY(DATE(YEAR(B60),MONTH(B60),1),startday)+(WeekNo-1)*7+WeekDay),"",DATE(YEAR(B60),MONTH(B60),1)-WEEKDAY(DATE(YEAR(B60),MONTH(B60),1),startday)+(WeekNo-1)*7+WeekDay)</f>
        <v/>
      </c>
      <c r="C62" s="10">
        <v>41974</v>
      </c>
      <c r="D62" s="10">
        <v>41975</v>
      </c>
      <c r="E62" s="10">
        <v>41976</v>
      </c>
      <c r="F62" s="10">
        <v>41977</v>
      </c>
      <c r="G62" s="10">
        <v>41978</v>
      </c>
      <c r="H62" s="9">
        <v>41979</v>
      </c>
      <c r="I62" s="11"/>
      <c r="J62" s="25">
        <v>13</v>
      </c>
      <c r="K62" s="26" t="s">
        <v>48</v>
      </c>
      <c r="L62" s="11"/>
      <c r="M62" s="9" t="str">
        <f t="array" ref="M62:S67">IF(MONTH(M60)&lt;&gt;MONTH(DATE(YEAR(M60),MONTH(M60),1)-WEEKDAY(DATE(YEAR(M60),MONTH(M60),1),startday)+(WeekNo-1)*7+WeekDay),"",DATE(YEAR(M60),MONTH(M60),1)-WEEKDAY(DATE(YEAR(M60),MONTH(M60),1),startday)+(WeekNo-1)*7+WeekDay)</f>
        <v/>
      </c>
      <c r="N62" s="10">
        <v>42156</v>
      </c>
      <c r="O62" s="10">
        <v>42157</v>
      </c>
      <c r="P62" s="10">
        <v>42158</v>
      </c>
      <c r="Q62" s="10">
        <v>42159</v>
      </c>
      <c r="R62" s="10">
        <v>42160</v>
      </c>
      <c r="S62" s="9">
        <v>42161</v>
      </c>
      <c r="T62" s="11"/>
      <c r="U62" s="11"/>
      <c r="V62" s="11"/>
    </row>
    <row r="63" spans="2:22" s="6" customFormat="1" ht="11.25" x14ac:dyDescent="0.2">
      <c r="B63" s="9">
        <v>41980</v>
      </c>
      <c r="C63" s="10">
        <v>41981</v>
      </c>
      <c r="D63" s="10">
        <v>41982</v>
      </c>
      <c r="E63" s="10">
        <v>41983</v>
      </c>
      <c r="F63" s="10">
        <v>41984</v>
      </c>
      <c r="G63" s="10">
        <v>41985</v>
      </c>
      <c r="H63" s="9">
        <v>41986</v>
      </c>
      <c r="I63" s="11"/>
      <c r="J63" s="25"/>
      <c r="K63" s="26" t="s">
        <v>38</v>
      </c>
      <c r="L63" s="11"/>
      <c r="M63" s="9">
        <v>42162</v>
      </c>
      <c r="N63" s="10">
        <v>42163</v>
      </c>
      <c r="O63" s="10">
        <v>42164</v>
      </c>
      <c r="P63" s="10">
        <v>42165</v>
      </c>
      <c r="Q63" s="10">
        <v>42166</v>
      </c>
      <c r="R63" s="10">
        <v>42167</v>
      </c>
      <c r="S63" s="9">
        <v>42168</v>
      </c>
      <c r="T63" s="11"/>
      <c r="U63" s="27" t="s">
        <v>18</v>
      </c>
      <c r="V63" s="27"/>
    </row>
    <row r="64" spans="2:22" s="6" customFormat="1" ht="15" x14ac:dyDescent="0.2">
      <c r="B64" s="41">
        <v>41987</v>
      </c>
      <c r="C64" s="37">
        <v>41988</v>
      </c>
      <c r="D64" s="37">
        <v>41989</v>
      </c>
      <c r="E64" s="37">
        <v>41990</v>
      </c>
      <c r="F64" s="37">
        <v>41991</v>
      </c>
      <c r="G64" s="37">
        <v>41992</v>
      </c>
      <c r="H64" s="41">
        <v>41993</v>
      </c>
      <c r="I64" s="11"/>
      <c r="J64" s="12"/>
      <c r="K64" s="11"/>
      <c r="L64" s="11"/>
      <c r="M64" s="9">
        <v>42169</v>
      </c>
      <c r="N64" s="10">
        <v>42170</v>
      </c>
      <c r="O64" s="10">
        <v>42171</v>
      </c>
      <c r="P64" s="10">
        <v>42172</v>
      </c>
      <c r="Q64" s="10">
        <v>42173</v>
      </c>
      <c r="R64" s="10">
        <v>42174</v>
      </c>
      <c r="S64" s="9">
        <v>42175</v>
      </c>
      <c r="T64" s="11"/>
      <c r="U64" s="25">
        <f>DATE(YEAR(M60),6,14)</f>
        <v>42169</v>
      </c>
      <c r="V64" s="26" t="s">
        <v>1</v>
      </c>
    </row>
    <row r="65" spans="2:22" s="6" customFormat="1" ht="15" x14ac:dyDescent="0.2">
      <c r="B65" s="41">
        <v>41994</v>
      </c>
      <c r="C65" s="37">
        <v>41995</v>
      </c>
      <c r="D65" s="37">
        <v>41996</v>
      </c>
      <c r="E65" s="37">
        <v>41997</v>
      </c>
      <c r="F65" s="37">
        <v>41998</v>
      </c>
      <c r="G65" s="37">
        <v>41999</v>
      </c>
      <c r="H65" s="41">
        <v>42000</v>
      </c>
      <c r="I65" s="11"/>
      <c r="J65" s="12"/>
      <c r="K65" s="11"/>
      <c r="L65" s="11"/>
      <c r="M65" s="9">
        <v>42176</v>
      </c>
      <c r="N65" s="10">
        <v>42177</v>
      </c>
      <c r="O65" s="10">
        <v>42178</v>
      </c>
      <c r="P65" s="10">
        <v>42179</v>
      </c>
      <c r="Q65" s="10">
        <v>42180</v>
      </c>
      <c r="R65" s="10">
        <v>42181</v>
      </c>
      <c r="S65" s="9">
        <v>42182</v>
      </c>
      <c r="T65" s="11"/>
      <c r="U65" s="25">
        <f>(DATE(YEAR(M60),6,1)+(3-1)*7)+IF(1&lt;WEEKDAY(DATE(YEAR(M60),6,1)),1+7-WEEKDAY(DATE(YEAR(M60),6,1)),1-WEEKDAY(DATE(YEAR(M60),6,1)))</f>
        <v>42176</v>
      </c>
      <c r="V65" s="26" t="s">
        <v>2</v>
      </c>
    </row>
    <row r="66" spans="2:22" s="6" customFormat="1" ht="15" x14ac:dyDescent="0.2">
      <c r="B66" s="41">
        <v>42001</v>
      </c>
      <c r="C66" s="37">
        <v>42002</v>
      </c>
      <c r="D66" s="37">
        <v>42003</v>
      </c>
      <c r="E66" s="37">
        <v>42004</v>
      </c>
      <c r="F66" s="37" t="str">
        <v/>
      </c>
      <c r="G66" s="37" t="str">
        <v/>
      </c>
      <c r="H66" s="41" t="str">
        <v/>
      </c>
      <c r="I66" s="11"/>
      <c r="J66" s="12"/>
      <c r="K66" s="11"/>
      <c r="L66" s="11"/>
      <c r="M66" s="9">
        <v>42183</v>
      </c>
      <c r="N66" s="10">
        <v>42184</v>
      </c>
      <c r="O66" s="10">
        <v>42185</v>
      </c>
      <c r="P66" s="10" t="str">
        <v/>
      </c>
      <c r="Q66" s="10" t="str">
        <v/>
      </c>
      <c r="R66" s="10" t="str">
        <v/>
      </c>
      <c r="S66" s="9" t="str">
        <v/>
      </c>
      <c r="T66" s="11"/>
      <c r="U66" s="12"/>
      <c r="V66" s="11"/>
    </row>
    <row r="67" spans="2:22" s="6" customFormat="1" ht="9" customHeight="1" x14ac:dyDescent="0.2">
      <c r="B67" s="9" t="str">
        <v/>
      </c>
      <c r="C67" s="10" t="str">
        <v/>
      </c>
      <c r="D67" s="10" t="str">
        <v/>
      </c>
      <c r="E67" s="10" t="str">
        <v/>
      </c>
      <c r="F67" s="10" t="str">
        <v/>
      </c>
      <c r="G67" s="10" t="str">
        <v/>
      </c>
      <c r="H67" s="9" t="str">
        <v/>
      </c>
      <c r="I67" s="11"/>
      <c r="J67" s="12"/>
      <c r="K67" s="11"/>
      <c r="L67" s="11"/>
      <c r="M67" s="9" t="str">
        <v/>
      </c>
      <c r="N67" s="10" t="str">
        <v/>
      </c>
      <c r="O67" s="10" t="str">
        <v/>
      </c>
      <c r="P67" s="10" t="str">
        <v/>
      </c>
      <c r="Q67" s="10" t="str">
        <v/>
      </c>
      <c r="R67" s="10" t="str">
        <v/>
      </c>
      <c r="S67" s="9" t="str">
        <v/>
      </c>
      <c r="T67" s="11"/>
      <c r="U67" s="12"/>
      <c r="V67" s="11"/>
    </row>
    <row r="68" spans="2:22" s="6" customFormat="1" ht="4.5" customHeight="1" x14ac:dyDescent="0.2">
      <c r="B68" s="11"/>
      <c r="C68" s="11"/>
      <c r="D68" s="11"/>
      <c r="E68" s="11"/>
      <c r="F68" s="11"/>
      <c r="G68" s="11"/>
      <c r="H68" s="11"/>
      <c r="I68" s="11"/>
      <c r="J68" s="12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2"/>
      <c r="V68" s="11"/>
    </row>
    <row r="69" spans="2:22" x14ac:dyDescent="0.2">
      <c r="U69" s="12"/>
      <c r="V69" s="11"/>
    </row>
    <row r="70" spans="2:22" x14ac:dyDescent="0.2">
      <c r="U70" s="12"/>
      <c r="V70" s="11"/>
    </row>
    <row r="71" spans="2:22" x14ac:dyDescent="0.2">
      <c r="U71" s="11"/>
      <c r="V71" s="11"/>
    </row>
  </sheetData>
  <mergeCells count="32">
    <mergeCell ref="F4:H4"/>
    <mergeCell ref="B39:H39"/>
    <mergeCell ref="J21:K21"/>
    <mergeCell ref="J30:K30"/>
    <mergeCell ref="Y23:Y27"/>
    <mergeCell ref="Y13:Y21"/>
    <mergeCell ref="J39:K39"/>
    <mergeCell ref="M9:S9"/>
    <mergeCell ref="M21:S21"/>
    <mergeCell ref="B7:V7"/>
    <mergeCell ref="M30:S30"/>
    <mergeCell ref="M39:S39"/>
    <mergeCell ref="Y7:Y11"/>
    <mergeCell ref="U9:V9"/>
    <mergeCell ref="Y30:Y34"/>
    <mergeCell ref="Y39:Y44"/>
    <mergeCell ref="M4:N4"/>
    <mergeCell ref="O4:S4"/>
    <mergeCell ref="M60:S60"/>
    <mergeCell ref="A1:K1"/>
    <mergeCell ref="A2:K2"/>
    <mergeCell ref="D4:E4"/>
    <mergeCell ref="K4:L4"/>
    <mergeCell ref="B60:H60"/>
    <mergeCell ref="B9:H9"/>
    <mergeCell ref="B21:H21"/>
    <mergeCell ref="B30:H30"/>
    <mergeCell ref="J9:K9"/>
    <mergeCell ref="M51:S51"/>
    <mergeCell ref="B51:H51"/>
    <mergeCell ref="J51:K51"/>
    <mergeCell ref="J60:K60"/>
  </mergeCells>
  <phoneticPr fontId="0" type="noConversion"/>
  <conditionalFormatting sqref="B41:H49 B62:H67 B53:H58 M41:S49 M32:S37 M62:S67 B32:H37 M53:S58 M11:S16 B11:H16 M23:S28 B23:H28">
    <cfRule type="expression" dxfId="1" priority="1" stopIfTrue="1">
      <formula>OR(WEEKDAY(B11,1)=1,WEEKDAY(B11,1)=7)</formula>
    </cfRule>
    <cfRule type="cellIs" dxfId="0" priority="2" stopIfTrue="1" operator="equal">
      <formula>""</formula>
    </cfRule>
  </conditionalFormatting>
  <hyperlinks>
    <hyperlink ref="A2" r:id="rId1"/>
  </hyperlinks>
  <printOptions horizontalCentered="1"/>
  <pageMargins left="0.25" right="0.25" top="0.25" bottom="0.35" header="0.25" footer="0.2"/>
  <pageSetup scale="81" orientation="landscape" r:id="rId2"/>
  <headerFooter alignWithMargins="0">
    <oddFooter>&amp;L&amp;8&amp;K00-049Calendar Templates by Vertex42.com&amp;R&amp;8&amp;K00-049http://www.vertex42.com/calendars/</oddFooter>
  </headerFooter>
  <rowBreaks count="1" manualBreakCount="1">
    <brk id="59" min="1" max="16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EventCalendar</vt:lpstr>
      <vt:lpstr>EventCalendar!Print_Area</vt:lpstr>
      <vt:lpstr>startday</vt:lpstr>
      <vt:lpstr>year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Event Calendar Template</dc:title>
  <dc:creator>Vertex42.com</dc:creator>
  <dc:description>(c) 2013 Vertex42 LLC. All Rights Reserved. Free to Print.</dc:description>
  <cp:lastModifiedBy>Artie</cp:lastModifiedBy>
  <cp:lastPrinted>2015-01-20T17:59:23Z</cp:lastPrinted>
  <dcterms:created xsi:type="dcterms:W3CDTF">2004-08-16T18:44:14Z</dcterms:created>
  <dcterms:modified xsi:type="dcterms:W3CDTF">2015-03-31T16:54:57Z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 Vertex42 LLC</vt:lpwstr>
  </property>
  <property fmtid="{D5CDD505-2E9C-101B-9397-08002B2CF9AE}" pid="3" name="Version">
    <vt:lpwstr>1.2.0</vt:lpwstr>
  </property>
</Properties>
</file>