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70" activeTab="1"/>
  </bookViews>
  <sheets>
    <sheet name="Sheet1" sheetId="1" r:id="rId1"/>
    <sheet name="CORE SCORES" sheetId="2" r:id="rId2"/>
    <sheet name="S80 T" sheetId="5" r:id="rId3"/>
    <sheet name="S80 ARENA A" sheetId="6" r:id="rId4"/>
    <sheet name="S80 ARENA B" sheetId="8" r:id="rId5"/>
    <sheet name="S80 ARENA C" sheetId="4" r:id="rId6"/>
    <sheet name="S80 ARENA D" sheetId="11" r:id="rId7"/>
    <sheet name="S90 T" sheetId="3" r:id="rId8"/>
    <sheet name="S90 ARENA B" sheetId="13" r:id="rId9"/>
    <sheet name="S90 ARENA C" sheetId="15" r:id="rId10"/>
    <sheet name="S100 T" sheetId="17" r:id="rId11"/>
    <sheet name="S100 ARENA A" sheetId="18" r:id="rId12"/>
    <sheet name="J&amp;S100+ T" sheetId="20" r:id="rId13"/>
    <sheet name="J&amp;S100+ ARENA D" sheetId="21" r:id="rId14"/>
    <sheet name="J80 T" sheetId="23" r:id="rId15"/>
    <sheet name="J80 ARENA D" sheetId="24" r:id="rId16"/>
    <sheet name="J90 T" sheetId="26" r:id="rId17"/>
    <sheet name="J90 ARENA A" sheetId="27" r:id="rId18"/>
    <sheet name="J100 T" sheetId="29" r:id="rId19"/>
    <sheet name="J100 ARENA B" sheetId="30" r:id="rId20"/>
    <sheet name="Master Sheet by Class (no IND)" sheetId="32" state="hidden" r:id="rId21"/>
    <sheet name="Master Sheet" sheetId="33" state="hidden" r:id="rId22"/>
  </sheets>
  <definedNames>
    <definedName name="_xlnm._FilterDatabase" localSheetId="1" hidden="1">'CORE SCORES'!$A$1:$U$219</definedName>
    <definedName name="_xlnm._FilterDatabase" localSheetId="20" hidden="1">'Master Sheet by Class (no IND)'!$A$1:$J$158</definedName>
    <definedName name="_xlnm._FilterDatabase" localSheetId="21" hidden="1">'Master Sheet'!$A$1:$J$218</definedName>
    <definedName name="_xlnm._FilterDatabase" localSheetId="13" hidden="1">'J&amp;S100+ ARENA D'!$A$3:$P$10</definedName>
    <definedName name="_xlnm._FilterDatabase" localSheetId="19" hidden="1">'J100 ARENA B'!$A$3:$M$11</definedName>
    <definedName name="_xlnm._FilterDatabase" localSheetId="15" hidden="1">'J80 ARENA D'!$A$3:$N$20</definedName>
    <definedName name="_xlnm._FilterDatabase" localSheetId="17" hidden="1">'J90 ARENA A'!$A$3:$O$20</definedName>
    <definedName name="_xlnm._FilterDatabase" localSheetId="11" hidden="1">'S100 ARENA A'!$A$3:$P$24</definedName>
    <definedName name="_xlnm._FilterDatabase" localSheetId="3" hidden="1">'S80 ARENA A'!$A$2:$P$21</definedName>
    <definedName name="_xlnm._FilterDatabase" localSheetId="4" hidden="1">'S80 ARENA B'!$A$3:$P$20</definedName>
    <definedName name="_xlnm._FilterDatabase" localSheetId="5" hidden="1">'S80 ARENA C'!$A$3:$P$20</definedName>
    <definedName name="_xlnm._FilterDatabase" localSheetId="6" hidden="1">'S80 ARENA D'!$A$3:$P$20</definedName>
    <definedName name="_xlnm._FilterDatabase" localSheetId="8" hidden="1">'S90 ARENA B'!$A$3:$V$34</definedName>
    <definedName name="_xlnm._FilterDatabase" localSheetId="9" hidden="1">'S90 ARENA C'!$A$3:$P$26</definedName>
    <definedName name="ArenaAJ75" localSheetId="12">#REF!</definedName>
    <definedName name="ArenaAJ75" localSheetId="18">#REF!</definedName>
    <definedName name="ArenaAJ75" localSheetId="14">#REF!</definedName>
    <definedName name="ArenaAJ75" localSheetId="16">#REF!</definedName>
    <definedName name="ArenaAJ75" localSheetId="10">#REF!</definedName>
    <definedName name="ArenaAJ75" localSheetId="7">#REF!</definedName>
    <definedName name="ArenaAJ75">#REF!</definedName>
    <definedName name="ArenaAJ76" localSheetId="12">#REF!</definedName>
    <definedName name="ArenaAJ76" localSheetId="18">#REF!</definedName>
    <definedName name="ArenaAJ76" localSheetId="14">#REF!</definedName>
    <definedName name="ArenaAJ76" localSheetId="16">#REF!</definedName>
    <definedName name="ArenaAJ76">#REF!</definedName>
    <definedName name="ArenaAS75" localSheetId="13">'J&amp;S100+ ARENA D'!$A$3:$P$10</definedName>
    <definedName name="ArenaAS75" localSheetId="19">'J100 ARENA B'!$A$3:$M$11</definedName>
    <definedName name="ArenaAS75" localSheetId="15">'J80 ARENA D'!$A$3:$N$20</definedName>
    <definedName name="ArenaAS75" localSheetId="17">'J90 ARENA A'!$A$3:$O$20</definedName>
    <definedName name="ArenaAS75" localSheetId="11">'S100 ARENA A'!$A$3:$P$24</definedName>
    <definedName name="ArenaAS75" localSheetId="3">'S80 ARENA A'!$A$3:$P$21</definedName>
    <definedName name="ArenaAS75" localSheetId="4">'S80 ARENA B'!$A$3:$P$20</definedName>
    <definedName name="ArenaAS75" localSheetId="5">'S80 ARENA C'!$A$3:$P$20</definedName>
    <definedName name="ArenaAS75" localSheetId="6">'S80 ARENA D'!$A$3:$P$20</definedName>
    <definedName name="ArenaAS75" localSheetId="9">'S90 ARENA C'!$A$3:$P$26</definedName>
    <definedName name="ArenaAS75">'S90 ARENA B'!$A$3:$P$26</definedName>
    <definedName name="ArenaAS85" localSheetId="12">#REF!</definedName>
    <definedName name="ArenaAS85" localSheetId="18">#REF!</definedName>
    <definedName name="ArenaAS85" localSheetId="14">#REF!</definedName>
    <definedName name="ArenaAS85" localSheetId="16">#REF!</definedName>
    <definedName name="ArenaAS85" localSheetId="20">#REF!</definedName>
    <definedName name="ArenaAS85" localSheetId="10">#REF!</definedName>
    <definedName name="ArenaAS85" localSheetId="7">#REF!</definedName>
    <definedName name="ArenaAS85">#REF!</definedName>
    <definedName name="ArenaBJ85" localSheetId="12">#REF!</definedName>
    <definedName name="ArenaBJ85" localSheetId="18">#REF!</definedName>
    <definedName name="ArenaBJ85" localSheetId="14">#REF!</definedName>
    <definedName name="ArenaBJ85" localSheetId="16">#REF!</definedName>
    <definedName name="ArenaBJ85" localSheetId="20">#REF!</definedName>
    <definedName name="ArenaBJ85" localSheetId="10">#REF!</definedName>
    <definedName name="ArenaBJ85" localSheetId="7">#REF!</definedName>
    <definedName name="ArenaBJ85">#REF!</definedName>
    <definedName name="ArenaBS75" localSheetId="12">#REF!</definedName>
    <definedName name="ArenaBS75" localSheetId="18">#REF!</definedName>
    <definedName name="ArenaBS75" localSheetId="14">#REF!</definedName>
    <definedName name="ArenaBS75" localSheetId="16">#REF!</definedName>
    <definedName name="ArenaBS75" localSheetId="20">#REF!</definedName>
    <definedName name="ArenaBS75" localSheetId="10">#REF!</definedName>
    <definedName name="ArenaBS75" localSheetId="7">#REF!</definedName>
    <definedName name="ArenaBS75">#REF!</definedName>
    <definedName name="ArenaBS85" localSheetId="12">#REF!</definedName>
    <definedName name="ArenaBS85" localSheetId="18">#REF!</definedName>
    <definedName name="ArenaBS85" localSheetId="14">#REF!</definedName>
    <definedName name="ArenaBS85" localSheetId="16">#REF!</definedName>
    <definedName name="ArenaBS85" localSheetId="20">#REF!</definedName>
    <definedName name="ArenaBS85" localSheetId="10">#REF!</definedName>
    <definedName name="ArenaBS85" localSheetId="7">#REF!</definedName>
    <definedName name="ArenaBS85">#REF!</definedName>
    <definedName name="corescores">'CORE SCORES'!$A$1:$S$142</definedName>
    <definedName name="CORESCORESHORSETRIALS2017">'CORE SCORES'!$A$2:$T$219</definedName>
    <definedName name="HTcorescores">'CORE SCORES'!$A$2:$U$219</definedName>
    <definedName name="JUN100ARENAB">#REF!</definedName>
    <definedName name="JUN80ARENAD">#REF!</definedName>
    <definedName name="JUN90ARENAA">#REF!</definedName>
    <definedName name="JUNSEN100ARENAC">#REF!</definedName>
    <definedName name="_xlnm.Print_Titles" localSheetId="1">'CORE SCORES'!#REF!</definedName>
    <definedName name="_xlnm.Print_Titles" localSheetId="13">'J&amp;S100+ ARENA D'!$1:$1</definedName>
    <definedName name="_xlnm.Print_Titles" localSheetId="19">'J100 ARENA B'!$1:$1</definedName>
    <definedName name="_xlnm.Print_Titles" localSheetId="15">'J80 ARENA D'!$1:$1</definedName>
    <definedName name="_xlnm.Print_Titles" localSheetId="17">'J90 ARENA A'!$1:$1</definedName>
    <definedName name="_xlnm.Print_Titles" localSheetId="11">'S100 ARENA A'!$1:$1</definedName>
    <definedName name="_xlnm.Print_Titles" localSheetId="3">'S80 ARENA A'!$1:$1</definedName>
    <definedName name="_xlnm.Print_Titles" localSheetId="4">'S80 ARENA B'!$1:$1</definedName>
    <definedName name="_xlnm.Print_Titles" localSheetId="5">'S80 ARENA C'!$1:$1</definedName>
    <definedName name="_xlnm.Print_Titles" localSheetId="6">'S80 ARENA D'!$1:$1</definedName>
    <definedName name="_xlnm.Print_Titles" localSheetId="8">'S90 ARENA B'!$1:$1</definedName>
    <definedName name="_xlnm.Print_Titles" localSheetId="9">'S90 ARENA C'!$1:$1</definedName>
    <definedName name="SEN100ARENAA">#REF!</definedName>
    <definedName name="SEN80ARENAA">#REF!</definedName>
    <definedName name="SEN80ARENAB">#REF!</definedName>
    <definedName name="SEN80ARENAC">#REF!</definedName>
    <definedName name="SEN80ARENAD">#REF!</definedName>
    <definedName name="SEN90ARENAB">#REF!</definedName>
    <definedName name="SEN90ARENAC">#REF!</definedName>
  </definedNames>
  <calcPr calcId="144525"/>
</workbook>
</file>

<file path=xl/sharedStrings.xml><?xml version="1.0" encoding="utf-8"?>
<sst xmlns="http://schemas.openxmlformats.org/spreadsheetml/2006/main" count="1056">
  <si>
    <t>RIDER NO</t>
  </si>
  <si>
    <t>ARENA</t>
  </si>
  <si>
    <t>DR</t>
  </si>
  <si>
    <t>SJ</t>
  </si>
  <si>
    <t>XC</t>
  </si>
  <si>
    <t>CLASS</t>
  </si>
  <si>
    <t>S/J</t>
  </si>
  <si>
    <t>CLUB</t>
  </si>
  <si>
    <t>TEAM NAME</t>
  </si>
  <si>
    <t>FIRST NAME</t>
  </si>
  <si>
    <t>SURNAME</t>
  </si>
  <si>
    <t>HORSE</t>
  </si>
  <si>
    <t>ROR NUMBER</t>
  </si>
  <si>
    <t>A</t>
  </si>
  <si>
    <t>90 J</t>
  </si>
  <si>
    <t>BRC HT 90 Q (2013)</t>
  </si>
  <si>
    <t>J</t>
  </si>
  <si>
    <t>NORTHALLERTON</t>
  </si>
  <si>
    <t>EMILY</t>
  </si>
  <si>
    <t>GRAHAM</t>
  </si>
  <si>
    <t>ARDLEIGH PINKIE BOY</t>
  </si>
  <si>
    <t>BRIMHAM</t>
  </si>
  <si>
    <t>WHITE</t>
  </si>
  <si>
    <t>KIRSTEN</t>
  </si>
  <si>
    <t>BAUL</t>
  </si>
  <si>
    <t>STORM</t>
  </si>
  <si>
    <t>SELBY</t>
  </si>
  <si>
    <t>DAISY</t>
  </si>
  <si>
    <t>CURRY</t>
  </si>
  <si>
    <t>WESTSIDE NIGHT FALL</t>
  </si>
  <si>
    <t>NORTH RYEDALE</t>
  </si>
  <si>
    <t>TEAM</t>
  </si>
  <si>
    <t>PIPPA</t>
  </si>
  <si>
    <t>BROWN</t>
  </si>
  <si>
    <t>FOREST SON</t>
  </si>
  <si>
    <t>HOLLY</t>
  </si>
  <si>
    <t>THOMSON</t>
  </si>
  <si>
    <t>AUTUMN STORM</t>
  </si>
  <si>
    <t>OLIVIA</t>
  </si>
  <si>
    <t>CLARK</t>
  </si>
  <si>
    <t>THOMAS SPORT</t>
  </si>
  <si>
    <t>LIZZIE</t>
  </si>
  <si>
    <t>PAGE</t>
  </si>
  <si>
    <t>ROBE BOUNCER</t>
  </si>
  <si>
    <t>BOBBIE</t>
  </si>
  <si>
    <t>DENNY</t>
  </si>
  <si>
    <t>TIMBER KING</t>
  </si>
  <si>
    <t xml:space="preserve">KADY </t>
  </si>
  <si>
    <t>KIRBY</t>
  </si>
  <si>
    <t>PEPSI</t>
  </si>
  <si>
    <t>LAUREN</t>
  </si>
  <si>
    <t>NICKELL LEAN</t>
  </si>
  <si>
    <t>BLACKWOODLAND JESTER</t>
  </si>
  <si>
    <t xml:space="preserve">LIBBY </t>
  </si>
  <si>
    <t>SINCLAIR</t>
  </si>
  <si>
    <t>BRANCHFIELD CARROW</t>
  </si>
  <si>
    <t xml:space="preserve">GEORGINA </t>
  </si>
  <si>
    <t>PREST</t>
  </si>
  <si>
    <t>OBSIDIAN III</t>
  </si>
  <si>
    <t>POPPY</t>
  </si>
  <si>
    <t>BARLOW</t>
  </si>
  <si>
    <t>VICKY</t>
  </si>
  <si>
    <t xml:space="preserve">IMOGEN </t>
  </si>
  <si>
    <t>PATRICK</t>
  </si>
  <si>
    <t>AMBRA</t>
  </si>
  <si>
    <t xml:space="preserve">ERIN </t>
  </si>
  <si>
    <t>SMITH</t>
  </si>
  <si>
    <t>SILVER TOMAS</t>
  </si>
  <si>
    <t>ISSIE</t>
  </si>
  <si>
    <t>THOMPSON</t>
  </si>
  <si>
    <t>CAHVIEW CHARLIE</t>
  </si>
  <si>
    <t>PENISTONE &amp; DISTRICT</t>
  </si>
  <si>
    <t>IND</t>
  </si>
  <si>
    <t>GEORGIA</t>
  </si>
  <si>
    <t>FOGGIE</t>
  </si>
  <si>
    <t xml:space="preserve">ACKWORTH DISTRICT  </t>
  </si>
  <si>
    <t>LELIA</t>
  </si>
  <si>
    <t>EDWARDS</t>
  </si>
  <si>
    <t>BALLYNACREGGA PRINCESS</t>
  </si>
  <si>
    <t>CIARA</t>
  </si>
  <si>
    <t>CHAN</t>
  </si>
  <si>
    <t>MADGES LANE RASCAL</t>
  </si>
  <si>
    <t>SHEPHERDSON</t>
  </si>
  <si>
    <t>POLLY</t>
  </si>
  <si>
    <t>HANNAH</t>
  </si>
  <si>
    <t>MARLEY</t>
  </si>
  <si>
    <t>CAVE STAR</t>
  </si>
  <si>
    <t>B</t>
  </si>
  <si>
    <t>90S</t>
  </si>
  <si>
    <t>S</t>
  </si>
  <si>
    <t>HELEN</t>
  </si>
  <si>
    <t>HINTON</t>
  </si>
  <si>
    <t>WESTMOUNT MONTY</t>
  </si>
  <si>
    <t>DARROWBY</t>
  </si>
  <si>
    <t>CHARLIE'S ANGEL'S</t>
  </si>
  <si>
    <t>ANDREA</t>
  </si>
  <si>
    <t>LLOYD</t>
  </si>
  <si>
    <t>WALL STREET</t>
  </si>
  <si>
    <t>NIDD VALLEY</t>
  </si>
  <si>
    <t>HYDE</t>
  </si>
  <si>
    <t>FONS K</t>
  </si>
  <si>
    <t>MALTON</t>
  </si>
  <si>
    <t xml:space="preserve">TEAM  </t>
  </si>
  <si>
    <t xml:space="preserve">MEGAN </t>
  </si>
  <si>
    <t>BELL</t>
  </si>
  <si>
    <t>DAIQUIRIS MAGIC RHTHYM</t>
  </si>
  <si>
    <t>HAREWOOD</t>
  </si>
  <si>
    <t>RED</t>
  </si>
  <si>
    <t>BECCA</t>
  </si>
  <si>
    <t>DENT</t>
  </si>
  <si>
    <t>JAVA LILY</t>
  </si>
  <si>
    <t xml:space="preserve">SCARBOROUGH </t>
  </si>
  <si>
    <t xml:space="preserve">BAY </t>
  </si>
  <si>
    <t>LEO</t>
  </si>
  <si>
    <t>BRAMHAM</t>
  </si>
  <si>
    <t>GEORGIA RAIN</t>
  </si>
  <si>
    <t>WEST YORKSHIRE HORSEPLAY</t>
  </si>
  <si>
    <t xml:space="preserve">WYHP </t>
  </si>
  <si>
    <t>KATHY</t>
  </si>
  <si>
    <t>BRADLEY</t>
  </si>
  <si>
    <t>HARRIET THE SPY</t>
  </si>
  <si>
    <t xml:space="preserve">JOANNE </t>
  </si>
  <si>
    <t>NELL II</t>
  </si>
  <si>
    <t xml:space="preserve"> </t>
  </si>
  <si>
    <t>BLUE</t>
  </si>
  <si>
    <t>JOLIFFE</t>
  </si>
  <si>
    <t>KEELNACALLY PUISS CLOVER</t>
  </si>
  <si>
    <t>ACKWORTH</t>
  </si>
  <si>
    <t>WENDY</t>
  </si>
  <si>
    <t>COLLINS</t>
  </si>
  <si>
    <t>FADE TO GREY</t>
  </si>
  <si>
    <t>CALDERDALE SADDLE CLUB</t>
  </si>
  <si>
    <t>CALDERDALE CATS</t>
  </si>
  <si>
    <t>MARTIN</t>
  </si>
  <si>
    <t>GRACE</t>
  </si>
  <si>
    <t>CATHERINE</t>
  </si>
  <si>
    <t>HARSTON</t>
  </si>
  <si>
    <t>JUBILEE SECRET</t>
  </si>
  <si>
    <t>EMMA</t>
  </si>
  <si>
    <t>ROBERTS</t>
  </si>
  <si>
    <t>BANDIT</t>
  </si>
  <si>
    <t>RACHEL</t>
  </si>
  <si>
    <t>MACKIE</t>
  </si>
  <si>
    <t>RUFFORTH QUEENS REGIMENT</t>
  </si>
  <si>
    <t>EAST YORKSHIRE</t>
  </si>
  <si>
    <t>AMELIA</t>
  </si>
  <si>
    <t>LOW</t>
  </si>
  <si>
    <t>PIEBALD PADDY</t>
  </si>
  <si>
    <t>TESSA</t>
  </si>
  <si>
    <t>DOWNS</t>
  </si>
  <si>
    <t>TAKE ME OUT</t>
  </si>
  <si>
    <t xml:space="preserve">DANIELLE </t>
  </si>
  <si>
    <t xml:space="preserve">BUSHBY </t>
  </si>
  <si>
    <t>HIGHLANDS JD</t>
  </si>
  <si>
    <t>SUZIE</t>
  </si>
  <si>
    <t>DIXON</t>
  </si>
  <si>
    <t>ENZARIA</t>
  </si>
  <si>
    <t xml:space="preserve">KEIRA </t>
  </si>
  <si>
    <t>COLGAN</t>
  </si>
  <si>
    <t>CAPTAIN JACK</t>
  </si>
  <si>
    <t>JOSIE</t>
  </si>
  <si>
    <t>PROCTOR</t>
  </si>
  <si>
    <t>SIMPLY PICKLED</t>
  </si>
  <si>
    <t>STEPHANIE</t>
  </si>
  <si>
    <t>EDAN</t>
  </si>
  <si>
    <t>MILLS DOWN</t>
  </si>
  <si>
    <t>LINDA</t>
  </si>
  <si>
    <t>BRENNAND</t>
  </si>
  <si>
    <t>RUBY TUESDAY</t>
  </si>
  <si>
    <t>W/D</t>
  </si>
  <si>
    <t xml:space="preserve">ELLIE </t>
  </si>
  <si>
    <t xml:space="preserve">WHITAKER </t>
  </si>
  <si>
    <t xml:space="preserve">GSR PHANTOM </t>
  </si>
  <si>
    <t>KATIE</t>
  </si>
  <si>
    <t>BODDY</t>
  </si>
  <si>
    <t>KILLOWEN JAZZ</t>
  </si>
  <si>
    <t>YORK &amp; DISTRICT</t>
  </si>
  <si>
    <t>TERENCE</t>
  </si>
  <si>
    <t>WENSLEY</t>
  </si>
  <si>
    <t>PALEO DE LA FAYE</t>
  </si>
  <si>
    <t>LUCY</t>
  </si>
  <si>
    <t>GLAMOROUS INDY</t>
  </si>
  <si>
    <t>HOLME VALLEY RIDING CLUB</t>
  </si>
  <si>
    <t>DAVINIA</t>
  </si>
  <si>
    <t>MOKRYCKY</t>
  </si>
  <si>
    <t>SANTORINO</t>
  </si>
  <si>
    <t>JESS</t>
  </si>
  <si>
    <t>JOHNSON</t>
  </si>
  <si>
    <t>SKELTON BARNABY</t>
  </si>
  <si>
    <t>C</t>
  </si>
  <si>
    <t>CHRISTINE</t>
  </si>
  <si>
    <t>SWIERS</t>
  </si>
  <si>
    <t>CHARLIE</t>
  </si>
  <si>
    <t>VICKI</t>
  </si>
  <si>
    <t>RAW</t>
  </si>
  <si>
    <t>MISTIC FANFAERE</t>
  </si>
  <si>
    <t>ISABELLE</t>
  </si>
  <si>
    <t>SCOTT</t>
  </si>
  <si>
    <t>IT'S A DUN DEAL</t>
  </si>
  <si>
    <t>MIDGLEY</t>
  </si>
  <si>
    <t>LISNAHALL LADY CREST</t>
  </si>
  <si>
    <t>RUTH</t>
  </si>
  <si>
    <t>LOFTS</t>
  </si>
  <si>
    <t>MASTERBURY</t>
  </si>
  <si>
    <t xml:space="preserve">AMY </t>
  </si>
  <si>
    <t xml:space="preserve">OSBORNE </t>
  </si>
  <si>
    <t xml:space="preserve">LOWMOOR PARTY PIECE </t>
  </si>
  <si>
    <t>KAREN</t>
  </si>
  <si>
    <t>PEARSON</t>
  </si>
  <si>
    <t>DRUMARA KINGDOM</t>
  </si>
  <si>
    <t>CHARLOTTE</t>
  </si>
  <si>
    <t>LAWSON</t>
  </si>
  <si>
    <t>HIGHGRANGE FLINT</t>
  </si>
  <si>
    <t>ALICE</t>
  </si>
  <si>
    <t>QUINLAN</t>
  </si>
  <si>
    <t>FOXY</t>
  </si>
  <si>
    <t>CARLIE</t>
  </si>
  <si>
    <t>FIRTH-WILLIAMS</t>
  </si>
  <si>
    <t>NERO VANT VOSSENHOF Z</t>
  </si>
  <si>
    <t>BEV</t>
  </si>
  <si>
    <t>HALSTEAD</t>
  </si>
  <si>
    <t>DISTRICT ATTORNEY</t>
  </si>
  <si>
    <t xml:space="preserve">JACKIE </t>
  </si>
  <si>
    <t>NETTLETON</t>
  </si>
  <si>
    <t>BREA</t>
  </si>
  <si>
    <t>LAURIE</t>
  </si>
  <si>
    <t>STEWART</t>
  </si>
  <si>
    <t>MARTHA IV</t>
  </si>
  <si>
    <t>CUNESCA B</t>
  </si>
  <si>
    <t>SOPHIE</t>
  </si>
  <si>
    <t>RICHARDSON</t>
  </si>
  <si>
    <t>CALL ME FINN</t>
  </si>
  <si>
    <t>SARAH</t>
  </si>
  <si>
    <t>WARD</t>
  </si>
  <si>
    <t>BODJO VAN DE WINDLESTEEN</t>
  </si>
  <si>
    <t xml:space="preserve">JESSICA </t>
  </si>
  <si>
    <t xml:space="preserve">SELLERS </t>
  </si>
  <si>
    <t xml:space="preserve">PICCALILLI </t>
  </si>
  <si>
    <t>JANE</t>
  </si>
  <si>
    <t>SCHLINDER</t>
  </si>
  <si>
    <t>MCFERN MARNIE</t>
  </si>
  <si>
    <t>AMY</t>
  </si>
  <si>
    <t>MILBURN</t>
  </si>
  <si>
    <t>RIVERSIDE SALSA</t>
  </si>
  <si>
    <t>RICHARD</t>
  </si>
  <si>
    <t>BEN</t>
  </si>
  <si>
    <t xml:space="preserve">SALLY </t>
  </si>
  <si>
    <t>RAMSKILL</t>
  </si>
  <si>
    <t>LEEMIRE SUNDANCE</t>
  </si>
  <si>
    <t>REBECCA</t>
  </si>
  <si>
    <t>STEAD</t>
  </si>
  <si>
    <t>KNIGHT LIGHT</t>
  </si>
  <si>
    <t>PENISTONE &amp; DISRICT</t>
  </si>
  <si>
    <t>PATRICIA</t>
  </si>
  <si>
    <t>HAISMAN</t>
  </si>
  <si>
    <t>WHEELGATE DARK SECRET</t>
  </si>
  <si>
    <t>WHITE ROSE</t>
  </si>
  <si>
    <t>CALEY</t>
  </si>
  <si>
    <t>KRAFTY BERTIE</t>
  </si>
  <si>
    <t>BEDI</t>
  </si>
  <si>
    <t>KILGREANY BELLISIMO</t>
  </si>
  <si>
    <t>ROBYN</t>
  </si>
  <si>
    <t>WEATHERALL</t>
  </si>
  <si>
    <t>BELLADONNA 123</t>
  </si>
  <si>
    <t>COOMBS</t>
  </si>
  <si>
    <t>CAPTAIN GORDON</t>
  </si>
  <si>
    <t>JANNA</t>
  </si>
  <si>
    <t>WOOD</t>
  </si>
  <si>
    <t>CASSIDY OF LEEMIRES</t>
  </si>
  <si>
    <t>80S</t>
  </si>
  <si>
    <t>BRC HT 80 Q&amp;C (2013)</t>
  </si>
  <si>
    <t xml:space="preserve">S </t>
  </si>
  <si>
    <t>BAY</t>
  </si>
  <si>
    <t xml:space="preserve">SAMANTHA </t>
  </si>
  <si>
    <t>WADE</t>
  </si>
  <si>
    <t xml:space="preserve">DUCAL LADY BESS </t>
  </si>
  <si>
    <t>HARDMAN</t>
  </si>
  <si>
    <t>WHIPPLETREE HAILEYS COMET</t>
  </si>
  <si>
    <t>CHLOE</t>
  </si>
  <si>
    <t>WINTER</t>
  </si>
  <si>
    <t>OSCAR</t>
  </si>
  <si>
    <t>TRACEY</t>
  </si>
  <si>
    <t>WRENCH</t>
  </si>
  <si>
    <t>MAX</t>
  </si>
  <si>
    <t>TANIA</t>
  </si>
  <si>
    <t>TULLOCK</t>
  </si>
  <si>
    <t>PRIMITIVE PENNINE</t>
  </si>
  <si>
    <t>PARKLANDS EQUESTRIAN</t>
  </si>
  <si>
    <t>SILVA QUARTZ</t>
  </si>
  <si>
    <t>EBOR VALE</t>
  </si>
  <si>
    <t>CROFT</t>
  </si>
  <si>
    <t>MILL LANE</t>
  </si>
  <si>
    <t>TEAM CHARLIE</t>
  </si>
  <si>
    <t>VICTORIA</t>
  </si>
  <si>
    <t>JERRISON</t>
  </si>
  <si>
    <t>KINARD JIM</t>
  </si>
  <si>
    <t>LISA</t>
  </si>
  <si>
    <t>ELLIOTT</t>
  </si>
  <si>
    <t>MADE FROM SCRATCH</t>
  </si>
  <si>
    <t>KARA</t>
  </si>
  <si>
    <t>FRANKLIN</t>
  </si>
  <si>
    <t>ALBAN COMET</t>
  </si>
  <si>
    <t>GREEN</t>
  </si>
  <si>
    <t>JENNY</t>
  </si>
  <si>
    <t>HEY</t>
  </si>
  <si>
    <t>TOPTHATJAZZ</t>
  </si>
  <si>
    <t>FAIRLEY</t>
  </si>
  <si>
    <t>BEHEY BOY</t>
  </si>
  <si>
    <t>GOLD</t>
  </si>
  <si>
    <t>WEBB</t>
  </si>
  <si>
    <t>GLYNAWEN MAGIC STAR</t>
  </si>
  <si>
    <t xml:space="preserve">HOLME VALLEY RIDING CLUB </t>
  </si>
  <si>
    <t>HOLME VALLEY TIGERS</t>
  </si>
  <si>
    <t xml:space="preserve">KATE </t>
  </si>
  <si>
    <t>GORSE</t>
  </si>
  <si>
    <t>BEAU SALUTE</t>
  </si>
  <si>
    <t>RIDINGS EQUINE</t>
  </si>
  <si>
    <t>LORRAINE</t>
  </si>
  <si>
    <t>BINGHAM</t>
  </si>
  <si>
    <t>TIGER BALM</t>
  </si>
  <si>
    <t xml:space="preserve">CASTLE </t>
  </si>
  <si>
    <t xml:space="preserve">HOLDSWORTH </t>
  </si>
  <si>
    <t xml:space="preserve">POLITICALLY INCORRECT </t>
  </si>
  <si>
    <t>BLACK</t>
  </si>
  <si>
    <t>BETH</t>
  </si>
  <si>
    <t>EYLES</t>
  </si>
  <si>
    <t>ABBIE</t>
  </si>
  <si>
    <t>GRAY</t>
  </si>
  <si>
    <t>MOONLIT SKY</t>
  </si>
  <si>
    <t>CALDERDALE CHAMELEONS</t>
  </si>
  <si>
    <t>SARA</t>
  </si>
  <si>
    <t>CHAPMAN</t>
  </si>
  <si>
    <t>EMERALD LAD</t>
  </si>
  <si>
    <t>HOLME VALLEY PANTHERS</t>
  </si>
  <si>
    <t>MARINA</t>
  </si>
  <si>
    <t>GWYNN</t>
  </si>
  <si>
    <t>RHYDYCAR LLEULU</t>
  </si>
  <si>
    <t>NIKKI</t>
  </si>
  <si>
    <t>ARMITAGE</t>
  </si>
  <si>
    <t>KIM</t>
  </si>
  <si>
    <t>RICHARDS</t>
  </si>
  <si>
    <t>GLENASMOLE NEMO</t>
  </si>
  <si>
    <t>WHITBY</t>
  </si>
  <si>
    <t xml:space="preserve">MICHELLE </t>
  </si>
  <si>
    <t>HOWLAND</t>
  </si>
  <si>
    <t>SMOKEY SIOUX</t>
  </si>
  <si>
    <t>DAVE</t>
  </si>
  <si>
    <t>ROGERSON</t>
  </si>
  <si>
    <t>RAFFAEL</t>
  </si>
  <si>
    <t xml:space="preserve">SARAH </t>
  </si>
  <si>
    <t>BEAL</t>
  </si>
  <si>
    <t xml:space="preserve">CARRAUN BRIDGE </t>
  </si>
  <si>
    <t>JENNA</t>
  </si>
  <si>
    <t>ALLINSON</t>
  </si>
  <si>
    <t>ATHLONE LAD</t>
  </si>
  <si>
    <t>HARRIS</t>
  </si>
  <si>
    <t>SNOW STORM 111</t>
  </si>
  <si>
    <t xml:space="preserve">POLLY </t>
  </si>
  <si>
    <t xml:space="preserve">COLEMAN </t>
  </si>
  <si>
    <t xml:space="preserve">MONGALVIN ZEBBY </t>
  </si>
  <si>
    <t>NATALIE</t>
  </si>
  <si>
    <t>FALLS</t>
  </si>
  <si>
    <t>BASTIAN</t>
  </si>
  <si>
    <t>STEPH</t>
  </si>
  <si>
    <t>CAMPIONS ORCHID</t>
  </si>
  <si>
    <t xml:space="preserve">ANGELA </t>
  </si>
  <si>
    <t>GENT</t>
  </si>
  <si>
    <t>ANGELS DESIRE</t>
  </si>
  <si>
    <t>MORTER</t>
  </si>
  <si>
    <t>MURPHY</t>
  </si>
  <si>
    <t>CLAIRE</t>
  </si>
  <si>
    <t>HINCHLIFFE</t>
  </si>
  <si>
    <t>ALFIE</t>
  </si>
  <si>
    <t>DEBORAH</t>
  </si>
  <si>
    <t>HOWSON</t>
  </si>
  <si>
    <t>BLACK BETTY</t>
  </si>
  <si>
    <t>KATY</t>
  </si>
  <si>
    <t>HARRISON</t>
  </si>
  <si>
    <t>FOREST FURLONG</t>
  </si>
  <si>
    <t>PHILIPPA</t>
  </si>
  <si>
    <t>WITTRICK</t>
  </si>
  <si>
    <t>SIR WILLIAM V</t>
  </si>
  <si>
    <t>SHARON</t>
  </si>
  <si>
    <t>MAWSON</t>
  </si>
  <si>
    <t>NOBBLER</t>
  </si>
  <si>
    <t>KELLY</t>
  </si>
  <si>
    <t>CHERRINGTON</t>
  </si>
  <si>
    <t>ROOSTER</t>
  </si>
  <si>
    <t xml:space="preserve">  </t>
  </si>
  <si>
    <t>NICOLA</t>
  </si>
  <si>
    <t>KILKENNY'S BOY</t>
  </si>
  <si>
    <t>AMANDA</t>
  </si>
  <si>
    <t>DOBBS</t>
  </si>
  <si>
    <t>LONGWOOD HIGH DIAMOND</t>
  </si>
  <si>
    <t xml:space="preserve">SUE </t>
  </si>
  <si>
    <t>TAYLOR</t>
  </si>
  <si>
    <t>SKYELANDS CAROUSEL</t>
  </si>
  <si>
    <t>ALEX</t>
  </si>
  <si>
    <t>JACKSON</t>
  </si>
  <si>
    <t>MACHNO RHODRI</t>
  </si>
  <si>
    <t xml:space="preserve">SILVERWOOD </t>
  </si>
  <si>
    <t xml:space="preserve">PIXIE </t>
  </si>
  <si>
    <t>RACHAEL</t>
  </si>
  <si>
    <t>GLORY HUNTER</t>
  </si>
  <si>
    <t>ZOE</t>
  </si>
  <si>
    <t>NUNDY</t>
  </si>
  <si>
    <t>MARJU'S REWARD</t>
  </si>
  <si>
    <t>JULIE</t>
  </si>
  <si>
    <t>PEACH</t>
  </si>
  <si>
    <t>BRIDGE END CARL</t>
  </si>
  <si>
    <t>HEELY</t>
  </si>
  <si>
    <t>DALCOTES REGENCY</t>
  </si>
  <si>
    <t>PHOEBE</t>
  </si>
  <si>
    <t>TOWERS</t>
  </si>
  <si>
    <t>ARBER B</t>
  </si>
  <si>
    <t>KATE</t>
  </si>
  <si>
    <t>STARKIE</t>
  </si>
  <si>
    <t>VOSKA</t>
  </si>
  <si>
    <t>ABIGAIL</t>
  </si>
  <si>
    <t>LING</t>
  </si>
  <si>
    <t>HARRY HARE</t>
  </si>
  <si>
    <t>NATASHA</t>
  </si>
  <si>
    <t>JOWITT</t>
  </si>
  <si>
    <t>VILLA BILLY</t>
  </si>
  <si>
    <t>SHEILA</t>
  </si>
  <si>
    <t>SECOND EDITION</t>
  </si>
  <si>
    <t xml:space="preserve">CAHDER MERLIN HAZE </t>
  </si>
  <si>
    <t>LOUISE</t>
  </si>
  <si>
    <t>BAINES</t>
  </si>
  <si>
    <t>MR DARCO</t>
  </si>
  <si>
    <t>FOSTER</t>
  </si>
  <si>
    <t>MAN OF THE MATCH</t>
  </si>
  <si>
    <t>TRACY</t>
  </si>
  <si>
    <t>BRAYSHAW</t>
  </si>
  <si>
    <t>FREDDIE STAR</t>
  </si>
  <si>
    <t xml:space="preserve">IND </t>
  </si>
  <si>
    <t xml:space="preserve">REBEL RESERVE </t>
  </si>
  <si>
    <t>D</t>
  </si>
  <si>
    <t xml:space="preserve">LYNNE </t>
  </si>
  <si>
    <t>READ</t>
  </si>
  <si>
    <t>NAE BOTHER AT ALL</t>
  </si>
  <si>
    <t>ADDIS</t>
  </si>
  <si>
    <t>GENEVA</t>
  </si>
  <si>
    <t>SCRAWTON PARK CUILLIN</t>
  </si>
  <si>
    <t>FRIDAY MAN</t>
  </si>
  <si>
    <t>BARNEY TROUBLE</t>
  </si>
  <si>
    <t>RICHMOND</t>
  </si>
  <si>
    <t>BOPPY'S DANCER</t>
  </si>
  <si>
    <t>ALISON</t>
  </si>
  <si>
    <t>KNIGHTS</t>
  </si>
  <si>
    <t>NONE GONE BYE RED</t>
  </si>
  <si>
    <t xml:space="preserve">DAWN </t>
  </si>
  <si>
    <t xml:space="preserve">YOUNG </t>
  </si>
  <si>
    <t>SWEET CLASSAROE BOY</t>
  </si>
  <si>
    <t xml:space="preserve">SADIE </t>
  </si>
  <si>
    <t xml:space="preserve">BEMROSE </t>
  </si>
  <si>
    <t xml:space="preserve">EPIC SOUND </t>
  </si>
  <si>
    <t>JULIA</t>
  </si>
  <si>
    <t>MULLIGAN</t>
  </si>
  <si>
    <t>JOY V HOF TER BOLLE Z</t>
  </si>
  <si>
    <t>ELENA</t>
  </si>
  <si>
    <t>CLERI</t>
  </si>
  <si>
    <t>HOAR FROST</t>
  </si>
  <si>
    <t>TAMMY</t>
  </si>
  <si>
    <t>WRIGHT</t>
  </si>
  <si>
    <t>SPLASHDASH</t>
  </si>
  <si>
    <t>NEWTON</t>
  </si>
  <si>
    <t>PREMIER AMBITIONS</t>
  </si>
  <si>
    <t>MOTLEY</t>
  </si>
  <si>
    <t>DUNDALK EXPORT</t>
  </si>
  <si>
    <t>WOODCOCK</t>
  </si>
  <si>
    <t>FIRESTONE S</t>
  </si>
  <si>
    <t>SERAYA</t>
  </si>
  <si>
    <t>SIIMCOE</t>
  </si>
  <si>
    <t>DOXFORD CHRISSY</t>
  </si>
  <si>
    <t>JACKIE</t>
  </si>
  <si>
    <t>SNOW</t>
  </si>
  <si>
    <t>COPSHAWHOLME ASHLEIGH ROSE</t>
  </si>
  <si>
    <t xml:space="preserve">PICASSO </t>
  </si>
  <si>
    <t>ASPEY</t>
  </si>
  <si>
    <t>FOX FOLLY FIRST EDITION</t>
  </si>
  <si>
    <t>WIDDINGTON RAPHAEL</t>
  </si>
  <si>
    <t>80J</t>
  </si>
  <si>
    <t>RUBY</t>
  </si>
  <si>
    <t>GLORY DAYS</t>
  </si>
  <si>
    <t>ELIZA</t>
  </si>
  <si>
    <t>ATKINSON</t>
  </si>
  <si>
    <t>SEOINT GLESYN</t>
  </si>
  <si>
    <t>ALLSOPP</t>
  </si>
  <si>
    <t>FERODO</t>
  </si>
  <si>
    <t>IMOGEN</t>
  </si>
  <si>
    <t>OGDEN</t>
  </si>
  <si>
    <t>BEAULAH SANTA ROSA</t>
  </si>
  <si>
    <t>McKENZIE</t>
  </si>
  <si>
    <t>DIAMONDS HERO</t>
  </si>
  <si>
    <t>ELLIE</t>
  </si>
  <si>
    <t>TULLY</t>
  </si>
  <si>
    <t>WIRENA M</t>
  </si>
  <si>
    <t>ROGERS</t>
  </si>
  <si>
    <t>TAIHIRON BLUE</t>
  </si>
  <si>
    <t>SILVER GRAIN</t>
  </si>
  <si>
    <t>CAERHOS GERONIMO</t>
  </si>
  <si>
    <t>JEMIMA</t>
  </si>
  <si>
    <t>FAWCETT</t>
  </si>
  <si>
    <t>KILIMAZING KITTY KISS</t>
  </si>
  <si>
    <t>MOLLIEMAY</t>
  </si>
  <si>
    <t>CAMPBELL</t>
  </si>
  <si>
    <t>TUBBERTOBY PRINCE</t>
  </si>
  <si>
    <t>KITTY</t>
  </si>
  <si>
    <t>OISIN THE KID</t>
  </si>
  <si>
    <t>ANDERSON</t>
  </si>
  <si>
    <t>ELLIE'S REGAL MOON</t>
  </si>
  <si>
    <t>MCNEIL</t>
  </si>
  <si>
    <t>FOWLERHEIGHTS WATERLILY</t>
  </si>
  <si>
    <t xml:space="preserve">HATTIE </t>
  </si>
  <si>
    <t>DOWN</t>
  </si>
  <si>
    <t>MONTY</t>
  </si>
  <si>
    <t>CASTLE QUARTER TOTTIE</t>
  </si>
  <si>
    <t>ELLE</t>
  </si>
  <si>
    <t>WALKER</t>
  </si>
  <si>
    <t>WILLEO</t>
  </si>
  <si>
    <t>WILLIAMS</t>
  </si>
  <si>
    <t>MY KIND-A-GIRL</t>
  </si>
  <si>
    <t>TILLY</t>
  </si>
  <si>
    <t>RATHBRENNAN BUACHAILL</t>
  </si>
  <si>
    <t>JADE</t>
  </si>
  <si>
    <t>GODSON</t>
  </si>
  <si>
    <t>ROSIE</t>
  </si>
  <si>
    <t>MORGAN</t>
  </si>
  <si>
    <t>STOKES</t>
  </si>
  <si>
    <t>COR BLIMEY O'REILLY</t>
  </si>
  <si>
    <t>CLOUGH</t>
  </si>
  <si>
    <t>DRUMCRAVE TOM</t>
  </si>
  <si>
    <t>100S</t>
  </si>
  <si>
    <t>BRC HT 100 Q (2013)</t>
  </si>
  <si>
    <t>MR BOYZE</t>
  </si>
  <si>
    <t>LINCOLN ONE TWO MANY</t>
  </si>
  <si>
    <t>R &amp; R</t>
  </si>
  <si>
    <t>IAN</t>
  </si>
  <si>
    <t>PYCOCK</t>
  </si>
  <si>
    <t>TRENDY DIAMOND CRUSIER</t>
  </si>
  <si>
    <t>HEIDI</t>
  </si>
  <si>
    <t>CAVALIER CLOONEY</t>
  </si>
  <si>
    <t>GRASS ROOTS</t>
  </si>
  <si>
    <t>DRIESELTOWN CURRAGH BOY</t>
  </si>
  <si>
    <t>LIANE</t>
  </si>
  <si>
    <t>PATRICKSON</t>
  </si>
  <si>
    <t>SIXTH ZAC</t>
  </si>
  <si>
    <t>ERICA</t>
  </si>
  <si>
    <t>HOCKNEY</t>
  </si>
  <si>
    <t>EDDY SPLASH</t>
  </si>
  <si>
    <t>JEN</t>
  </si>
  <si>
    <t>BARNITT</t>
  </si>
  <si>
    <t>ROCKMOUNT DARIUS</t>
  </si>
  <si>
    <t>BURBIDGE</t>
  </si>
  <si>
    <t>HEDDFAN ADVISOR</t>
  </si>
  <si>
    <t xml:space="preserve">BECKY </t>
  </si>
  <si>
    <t>MASON</t>
  </si>
  <si>
    <t>PRINCE</t>
  </si>
  <si>
    <t>MR BOUNCER</t>
  </si>
  <si>
    <t>w/d</t>
  </si>
  <si>
    <t>100J</t>
  </si>
  <si>
    <t>BOOTY BOOTS</t>
  </si>
  <si>
    <t>ANDERSON TRANSPORT</t>
  </si>
  <si>
    <t>SIMPSON</t>
  </si>
  <si>
    <t>SILVER SILHIVETTE</t>
  </si>
  <si>
    <t>BALL</t>
  </si>
  <si>
    <t>K E C AMELIE</t>
  </si>
  <si>
    <t>INGRAM</t>
  </si>
  <si>
    <t>SARCOS ANNIMORE</t>
  </si>
  <si>
    <t>BLENKIN</t>
  </si>
  <si>
    <t>HILLSIDE MONET</t>
  </si>
  <si>
    <t>IZZY</t>
  </si>
  <si>
    <t>HARDY</t>
  </si>
  <si>
    <t>BROADSTONE LITTLE LORD</t>
  </si>
  <si>
    <t>NANCY</t>
  </si>
  <si>
    <t>COLLIN</t>
  </si>
  <si>
    <t>CROSSDRUM OZZIE</t>
  </si>
  <si>
    <t>BATTY</t>
  </si>
  <si>
    <t>ATTYRORY MATE</t>
  </si>
  <si>
    <t xml:space="preserve">AME </t>
  </si>
  <si>
    <t>TARLIN</t>
  </si>
  <si>
    <t>CORDERRY CRACKLE</t>
  </si>
  <si>
    <t>HOLLINGWORTH</t>
  </si>
  <si>
    <t>SPIDER</t>
  </si>
  <si>
    <t>100+ J&amp;S</t>
  </si>
  <si>
    <t>BRC HT 100 + Q (2013)</t>
  </si>
  <si>
    <t>NAISMITH</t>
  </si>
  <si>
    <t>KILNAMONA SUSIE</t>
  </si>
  <si>
    <t>BRC HT 100+ Q (2013)</t>
  </si>
  <si>
    <t>CALDERDALE CHEETAHS</t>
  </si>
  <si>
    <t>NICKI</t>
  </si>
  <si>
    <t>WOLFSTONES SUMMER LOVE</t>
  </si>
  <si>
    <t>CARLY</t>
  </si>
  <si>
    <t>MY HARPERS PRIDE</t>
  </si>
  <si>
    <t>MARY</t>
  </si>
  <si>
    <t>MAYTIME</t>
  </si>
  <si>
    <t>NICKY</t>
  </si>
  <si>
    <t>OPENING BID</t>
  </si>
  <si>
    <t>CARVEY</t>
  </si>
  <si>
    <t>ROCKSTAR</t>
  </si>
  <si>
    <t>BRC HT 100+ Q(2013)</t>
  </si>
  <si>
    <t xml:space="preserve">KAY </t>
  </si>
  <si>
    <t xml:space="preserve">TRAVES </t>
  </si>
  <si>
    <t>DANCE WITH ME II</t>
  </si>
  <si>
    <t>DUKE</t>
  </si>
  <si>
    <t>PHOEBE MCPHEE</t>
  </si>
  <si>
    <t>KILGREANY SWEET PROMISE</t>
  </si>
  <si>
    <t>Rider No</t>
  </si>
  <si>
    <t>SECTION</t>
  </si>
  <si>
    <t>DRESSAGE</t>
  </si>
  <si>
    <t>ROR</t>
  </si>
  <si>
    <t>SJTF</t>
  </si>
  <si>
    <t>XCTF</t>
  </si>
  <si>
    <t>XCJ</t>
  </si>
  <si>
    <t>TOTAL</t>
  </si>
  <si>
    <t>XC TIME (if applicable)</t>
  </si>
  <si>
    <t>ERIN</t>
  </si>
  <si>
    <t>ROBE CANAL</t>
  </si>
  <si>
    <t>ACKWORTH DISTRICT RIDING CLUB</t>
  </si>
  <si>
    <t>HEMMINGWAY</t>
  </si>
  <si>
    <t xml:space="preserve">WAKKA FORTUNE </t>
  </si>
  <si>
    <t xml:space="preserve">LOUISE </t>
  </si>
  <si>
    <t xml:space="preserve">HOBSON </t>
  </si>
  <si>
    <t>LUNA</t>
  </si>
  <si>
    <t xml:space="preserve">PARRY </t>
  </si>
  <si>
    <t>PERSIAN SILK</t>
  </si>
  <si>
    <t>SAYER</t>
  </si>
  <si>
    <t>SAM WISE</t>
  </si>
  <si>
    <t>HATTIE</t>
  </si>
  <si>
    <t>SENOR RIRECRACKER</t>
  </si>
  <si>
    <t>HAREWOOD COMBINED TRAINING GROUP</t>
  </si>
  <si>
    <t>BLUE STAR 90'S</t>
  </si>
  <si>
    <t xml:space="preserve">REBECCA </t>
  </si>
  <si>
    <t>ALEXIS</t>
  </si>
  <si>
    <t>GREGORY</t>
  </si>
  <si>
    <t>LADY HILL</t>
  </si>
  <si>
    <t>TAIHIRON COLORADO BLUE</t>
  </si>
  <si>
    <t>e</t>
  </si>
  <si>
    <t>E</t>
  </si>
  <si>
    <t>HOLME VALLEY GOLD</t>
  </si>
  <si>
    <t>LESLEY</t>
  </si>
  <si>
    <t>BAMFORTH</t>
  </si>
  <si>
    <t>PHARLY'S CROWN MAVERICK</t>
  </si>
  <si>
    <t>ELIZABETH</t>
  </si>
  <si>
    <t>RUSBY</t>
  </si>
  <si>
    <t>BREEZE</t>
  </si>
  <si>
    <t>KNOCK</t>
  </si>
  <si>
    <t>LAURELVIEW ALICE</t>
  </si>
  <si>
    <t>TOBY TWIST</t>
  </si>
  <si>
    <t>JEFFREY</t>
  </si>
  <si>
    <t>EVER SO CLEVER</t>
  </si>
  <si>
    <t>CAVENUE PADDY</t>
  </si>
  <si>
    <t>EARP</t>
  </si>
  <si>
    <t>BELLA CRUISE</t>
  </si>
  <si>
    <t xml:space="preserve">TEAM </t>
  </si>
  <si>
    <t xml:space="preserve">JESS </t>
  </si>
  <si>
    <t>KILGREANY BELISSIMO</t>
  </si>
  <si>
    <t>R</t>
  </si>
  <si>
    <t>DAN</t>
  </si>
  <si>
    <t>CLARKE</t>
  </si>
  <si>
    <t>CORCLOON PEDRO</t>
  </si>
  <si>
    <t>CULINTRA SUNLIGHT</t>
  </si>
  <si>
    <t>BEACH</t>
  </si>
  <si>
    <t xml:space="preserve">BEAL </t>
  </si>
  <si>
    <t>SALLIE</t>
  </si>
  <si>
    <t>WARTERS</t>
  </si>
  <si>
    <t>TRICKY DICKY</t>
  </si>
  <si>
    <t>A LITTLE HOPE</t>
  </si>
  <si>
    <t xml:space="preserve">KATIE </t>
  </si>
  <si>
    <t>BRICKMAN</t>
  </si>
  <si>
    <t>ETASJA</t>
  </si>
  <si>
    <t>RYAN</t>
  </si>
  <si>
    <t>FOX</t>
  </si>
  <si>
    <t>HANNICEAN</t>
  </si>
  <si>
    <t>FLETCHER</t>
  </si>
  <si>
    <t>PORTARRA STAR</t>
  </si>
  <si>
    <t>WHITE ROSE WHITE</t>
  </si>
  <si>
    <t>GEORGINA</t>
  </si>
  <si>
    <t>BOULTON</t>
  </si>
  <si>
    <t>DIAMOND SOLITAIRE</t>
  </si>
  <si>
    <t>MINTOFT</t>
  </si>
  <si>
    <t>BELLINDENE NORMAN</t>
  </si>
  <si>
    <t>MOLLY GAL</t>
  </si>
  <si>
    <t>SHERE</t>
  </si>
  <si>
    <t>KETTLEWELL</t>
  </si>
  <si>
    <t>BELL ISLE DERRG</t>
  </si>
  <si>
    <t>PURPLE</t>
  </si>
  <si>
    <t xml:space="preserve">SOPHIE </t>
  </si>
  <si>
    <t>MY KIND A GIRL</t>
  </si>
  <si>
    <t>JUDY</t>
  </si>
  <si>
    <t>ARMSTRONG</t>
  </si>
  <si>
    <t>ENDEAVOUR III</t>
  </si>
  <si>
    <t>FAIRBURN</t>
  </si>
  <si>
    <t>COSTA</t>
  </si>
  <si>
    <t xml:space="preserve">HELEN </t>
  </si>
  <si>
    <t>MACROW</t>
  </si>
  <si>
    <t>DEBBIE</t>
  </si>
  <si>
    <t xml:space="preserve">SLATER </t>
  </si>
  <si>
    <t xml:space="preserve">GEORGE </t>
  </si>
  <si>
    <t>SPEDDING</t>
  </si>
  <si>
    <t>TIC TAC</t>
  </si>
  <si>
    <t>PENNINE VIEW KEISER CHIEF</t>
  </si>
  <si>
    <t>SALVADOR</t>
  </si>
  <si>
    <t>FORSET SON</t>
  </si>
  <si>
    <t>ANNA</t>
  </si>
  <si>
    <t>CHADWICK</t>
  </si>
  <si>
    <t>ELMO III</t>
  </si>
  <si>
    <t xml:space="preserve">RUBY </t>
  </si>
  <si>
    <t>SPRING BLOSSOM</t>
  </si>
  <si>
    <t>SMALL</t>
  </si>
  <si>
    <t>TRIUMPH VD LAARSAHEIDI Z</t>
  </si>
  <si>
    <t>SPENCER</t>
  </si>
  <si>
    <t>ZEPHYR</t>
  </si>
  <si>
    <t>ISABELLA</t>
  </si>
  <si>
    <t>SILVERS WAY</t>
  </si>
  <si>
    <t>APRIL BREEZE</t>
  </si>
  <si>
    <t>CALLISTA</t>
  </si>
  <si>
    <t>CAT</t>
  </si>
  <si>
    <t xml:space="preserve">HAYLEY </t>
  </si>
  <si>
    <t>WEDGE</t>
  </si>
  <si>
    <t>CLOVERS KELLY</t>
  </si>
  <si>
    <t xml:space="preserve">LEO </t>
  </si>
  <si>
    <t xml:space="preserve">BRAMHAM </t>
  </si>
  <si>
    <t>APACHE WARRIOR</t>
  </si>
  <si>
    <t xml:space="preserve">FAITH </t>
  </si>
  <si>
    <t>PADMORE</t>
  </si>
  <si>
    <t>GEMMA</t>
  </si>
  <si>
    <t>ELGEY</t>
  </si>
  <si>
    <t>JACK</t>
  </si>
  <si>
    <t xml:space="preserve">CHLOE </t>
  </si>
  <si>
    <t>BEHEY BOY II</t>
  </si>
  <si>
    <t>GIBSON</t>
  </si>
  <si>
    <t xml:space="preserve">SARA </t>
  </si>
  <si>
    <t>MUSGRAVE</t>
  </si>
  <si>
    <t>MAISY</t>
  </si>
  <si>
    <t>MCCARTHY</t>
  </si>
  <si>
    <t>IMAGINE ME</t>
  </si>
  <si>
    <t>SUZI</t>
  </si>
  <si>
    <t>WELRITE</t>
  </si>
  <si>
    <t>N/S</t>
  </si>
  <si>
    <t xml:space="preserve">NIDD VALLEY  </t>
  </si>
  <si>
    <t>NONE GO BYE RED</t>
  </si>
  <si>
    <t>YORK &amp; DISTRICT RC</t>
  </si>
  <si>
    <t>SAMANTHA</t>
  </si>
  <si>
    <t>DUNCAN</t>
  </si>
  <si>
    <t>JUST ANOTHER DANCER</t>
  </si>
  <si>
    <t>GREYGATES CLOVERGIRL</t>
  </si>
  <si>
    <t>WYHP</t>
  </si>
  <si>
    <t>SCHINDLER</t>
  </si>
  <si>
    <t>HARRIET</t>
  </si>
  <si>
    <t>STEPHENSON</t>
  </si>
  <si>
    <t>MERIBEL ROCK</t>
  </si>
  <si>
    <t>DALLAS</t>
  </si>
  <si>
    <t>GH BOB ON</t>
  </si>
  <si>
    <t>SIVILLS</t>
  </si>
  <si>
    <t>MY COUNTRY DREAM COAT</t>
  </si>
  <si>
    <t>MIKE</t>
  </si>
  <si>
    <t>CAIRNS</t>
  </si>
  <si>
    <t>LYNWOOD WARRIOR</t>
  </si>
  <si>
    <t xml:space="preserve">DOMONIC </t>
  </si>
  <si>
    <t>MCKINLEY</t>
  </si>
  <si>
    <t>WILL ‘N GLAD</t>
  </si>
  <si>
    <t>HOWELL</t>
  </si>
  <si>
    <t>GOLDEN TETHER</t>
  </si>
  <si>
    <t>GILBERTSON</t>
  </si>
  <si>
    <t>CHASE THE DREAM</t>
  </si>
  <si>
    <t>HAZEL</t>
  </si>
  <si>
    <t>BURGESS</t>
  </si>
  <si>
    <t>PANTRICETTYLWYTH TEG</t>
  </si>
  <si>
    <t>ELEANOR</t>
  </si>
  <si>
    <t>BRAMBLES</t>
  </si>
  <si>
    <t>SHANICE</t>
  </si>
  <si>
    <t>WELDON</t>
  </si>
  <si>
    <t>PILAR</t>
  </si>
  <si>
    <t>HALEY</t>
  </si>
  <si>
    <t>RED RUBY</t>
  </si>
  <si>
    <t>JORGE</t>
  </si>
  <si>
    <t>KILBEGPIER HARRY</t>
  </si>
  <si>
    <t>LAURAN</t>
  </si>
  <si>
    <t>ROBINSON</t>
  </si>
  <si>
    <t>REBEL HERO</t>
  </si>
  <si>
    <t xml:space="preserve">A1 EQUESTRIAN </t>
  </si>
  <si>
    <t>MELISSA</t>
  </si>
  <si>
    <t>SEARBY</t>
  </si>
  <si>
    <t>KASTARR</t>
  </si>
  <si>
    <t xml:space="preserve">TEAM RED </t>
  </si>
  <si>
    <t>HERBALISTIC</t>
  </si>
  <si>
    <t>M/F 10</t>
  </si>
  <si>
    <t xml:space="preserve">ELIZA </t>
  </si>
  <si>
    <t>YEARDLEY</t>
  </si>
  <si>
    <t>BLUE STAR 80'S</t>
  </si>
  <si>
    <t>FLINTSTONE KRAKATAN</t>
  </si>
  <si>
    <t>M/F 11</t>
  </si>
  <si>
    <t>TEAM PURPLE</t>
  </si>
  <si>
    <t>YOUNG</t>
  </si>
  <si>
    <t>MATTHEW</t>
  </si>
  <si>
    <t>BACKHOUSE</t>
  </si>
  <si>
    <t>WILEY HOOCH</t>
  </si>
  <si>
    <t>CASTLE</t>
  </si>
  <si>
    <t>SILVER OAK</t>
  </si>
  <si>
    <t>JO</t>
  </si>
  <si>
    <t>MILNES</t>
  </si>
  <si>
    <t>JD</t>
  </si>
  <si>
    <t>SALMON</t>
  </si>
  <si>
    <t>CRANNAGHBEG HUNDRED</t>
  </si>
  <si>
    <t>JAN</t>
  </si>
  <si>
    <t>BIRLEY</t>
  </si>
  <si>
    <t>EASTERN RED BUD</t>
  </si>
  <si>
    <t>PADGETT</t>
  </si>
  <si>
    <t>CINDERS</t>
  </si>
  <si>
    <t>ABBY</t>
  </si>
  <si>
    <t>COLLIER</t>
  </si>
  <si>
    <t>CADOR</t>
  </si>
  <si>
    <t>MYFRIAN MILL GIRL</t>
  </si>
  <si>
    <t>FALL FENCE 11</t>
  </si>
  <si>
    <t>WHITE ROSE BURGUNDY</t>
  </si>
  <si>
    <t>KAYE</t>
  </si>
  <si>
    <t>HOLLY KING'S GIRL</t>
  </si>
  <si>
    <t>MICHELLE</t>
  </si>
  <si>
    <t>SMOKY SIAX</t>
  </si>
  <si>
    <t xml:space="preserve">PARKLANDS </t>
  </si>
  <si>
    <t>TERRY</t>
  </si>
  <si>
    <t>WALSH</t>
  </si>
  <si>
    <t>MALACHI</t>
  </si>
  <si>
    <t>PEARS</t>
  </si>
  <si>
    <t>NOODLES BLUEBOY</t>
  </si>
  <si>
    <t>DUNSTALLS STORM</t>
  </si>
  <si>
    <t xml:space="preserve">ANNA </t>
  </si>
  <si>
    <t>PRIDE ROCK DAKOTA</t>
  </si>
  <si>
    <t xml:space="preserve">R &amp; R </t>
  </si>
  <si>
    <t xml:space="preserve">BOBBY </t>
  </si>
  <si>
    <t>WHITE STAR 80'S</t>
  </si>
  <si>
    <t>SUSANNAH</t>
  </si>
  <si>
    <t>FRANKS</t>
  </si>
  <si>
    <t>CLOONAVEIGH PRINCE</t>
  </si>
  <si>
    <t>BLACKJACK</t>
  </si>
  <si>
    <t xml:space="preserve">WOODCOCK </t>
  </si>
  <si>
    <t xml:space="preserve">FIRESTONE S </t>
  </si>
  <si>
    <t>NOODLES BLUE BOY</t>
  </si>
  <si>
    <t>TURNBULL</t>
  </si>
  <si>
    <t xml:space="preserve">TYLER </t>
  </si>
  <si>
    <t xml:space="preserve">SMITH </t>
  </si>
  <si>
    <t xml:space="preserve">MILO </t>
  </si>
  <si>
    <t>COPSHAWHOLME ASHLEIGE ROSE</t>
  </si>
  <si>
    <t>HARBOUR</t>
  </si>
  <si>
    <t>SPARKY</t>
  </si>
  <si>
    <t>CAHDER MERLIN HAZE</t>
  </si>
  <si>
    <t xml:space="preserve">RACHAEL </t>
  </si>
  <si>
    <t>TONI</t>
  </si>
  <si>
    <t>TAIT</t>
  </si>
  <si>
    <t>NODSERVATORY</t>
  </si>
  <si>
    <t>M/F14B</t>
  </si>
  <si>
    <t>JODIE</t>
  </si>
  <si>
    <t>WEBSTER</t>
  </si>
  <si>
    <t>DENZIL</t>
  </si>
  <si>
    <t>YARDLEY</t>
  </si>
  <si>
    <t>DYSTART DUNN</t>
  </si>
  <si>
    <t>M0</t>
  </si>
  <si>
    <t>O'GRADY</t>
  </si>
  <si>
    <t>GRAND FINALE</t>
  </si>
  <si>
    <t xml:space="preserve">BETH </t>
  </si>
  <si>
    <t>PORTER</t>
  </si>
  <si>
    <t>REDVERS TRUE BLUE</t>
  </si>
  <si>
    <t>multiple rider</t>
  </si>
  <si>
    <t>WHITE ROSE GOLD</t>
  </si>
  <si>
    <t>BUCKTON</t>
  </si>
  <si>
    <t>HIGHTHORPE SKIPPER</t>
  </si>
  <si>
    <t>NORRIS</t>
  </si>
  <si>
    <t>HELME STAR WATCHMAN</t>
  </si>
  <si>
    <t xml:space="preserve">SIMPSON </t>
  </si>
  <si>
    <t xml:space="preserve">SLIVER QUARTZ </t>
  </si>
  <si>
    <t>BAINBRIDGE</t>
  </si>
  <si>
    <t>RUSHWOOD SUNSEEKER</t>
  </si>
  <si>
    <t>HOLDSWORTH</t>
  </si>
  <si>
    <t>RIBY</t>
  </si>
  <si>
    <t>DOUBLE TALK</t>
  </si>
  <si>
    <t>KATHRYN</t>
  </si>
  <si>
    <t>BURNS</t>
  </si>
  <si>
    <t>DONNA LARISSA</t>
  </si>
  <si>
    <t>SNOWDEN</t>
  </si>
  <si>
    <t>LYMEBROOKS MASTER DALLAS</t>
  </si>
  <si>
    <t>SUE</t>
  </si>
  <si>
    <t>DANDY</t>
  </si>
  <si>
    <t>PEDLEY</t>
  </si>
  <si>
    <t xml:space="preserve">MOMENT </t>
  </si>
  <si>
    <t>NELL</t>
  </si>
  <si>
    <t xml:space="preserve">RICHMOND </t>
  </si>
  <si>
    <t>BOBBY DANCER</t>
  </si>
  <si>
    <t xml:space="preserve">PAIGE </t>
  </si>
  <si>
    <t>ATKIN HODGSON</t>
  </si>
  <si>
    <t>WESTSIDE MAYFAIR</t>
  </si>
  <si>
    <t>FIONA</t>
  </si>
  <si>
    <t>WAINWRIGHT</t>
  </si>
  <si>
    <t>BESS</t>
  </si>
  <si>
    <t>BROGAN</t>
  </si>
  <si>
    <t>HODGSON</t>
  </si>
  <si>
    <t>GO WEST</t>
  </si>
  <si>
    <t xml:space="preserve">WHITE ROSE  </t>
  </si>
  <si>
    <t>GREYHANS</t>
  </si>
  <si>
    <t>LAWLER</t>
  </si>
  <si>
    <t>ROYBOY</t>
  </si>
  <si>
    <t>STACEY</t>
  </si>
  <si>
    <t>MARSHALL</t>
  </si>
  <si>
    <t>BALYLEA STORM CHASER</t>
  </si>
  <si>
    <t>YELLOW</t>
  </si>
  <si>
    <t>EVANS</t>
  </si>
  <si>
    <t>GOLDEN LAURA</t>
  </si>
  <si>
    <t>DANIELLE</t>
  </si>
  <si>
    <t>PHOENIX WORK OF ART</t>
  </si>
  <si>
    <t xml:space="preserve">WADE </t>
  </si>
  <si>
    <t xml:space="preserve">CHARLOTTE </t>
  </si>
  <si>
    <t xml:space="preserve">ME LADY </t>
  </si>
  <si>
    <t>KEELEY</t>
  </si>
  <si>
    <t>GUINESS</t>
  </si>
  <si>
    <t>CHEEKY SYBIL</t>
  </si>
  <si>
    <t xml:space="preserve">LORRAINE </t>
  </si>
  <si>
    <t>KILLOUGH QUEEN</t>
  </si>
  <si>
    <t xml:space="preserve">LONGFIELD </t>
  </si>
  <si>
    <t xml:space="preserve">JIGSAW </t>
  </si>
  <si>
    <t>travelling with daughter Ellie McNeil</t>
  </si>
  <si>
    <t xml:space="preserve">MINKY </t>
  </si>
  <si>
    <t>TINKLER</t>
  </si>
  <si>
    <t>FREDDIE BLUE DIAMOND DALES</t>
  </si>
  <si>
    <t>ESSENAR TELL ME MORE</t>
  </si>
  <si>
    <t>SADLER</t>
  </si>
  <si>
    <t>DAEDALUS</t>
  </si>
  <si>
    <t>KOOL</t>
  </si>
  <si>
    <t>TIGHT KNIT</t>
  </si>
  <si>
    <t xml:space="preserve">EMILY </t>
  </si>
  <si>
    <t>GRAYSON</t>
  </si>
  <si>
    <t>FREYA</t>
  </si>
  <si>
    <t>DIGBY</t>
  </si>
  <si>
    <t>HARRI</t>
  </si>
  <si>
    <t>LYDIA</t>
  </si>
  <si>
    <t>GULLIVER</t>
  </si>
  <si>
    <t>DRUMAWEEL RONAN</t>
  </si>
  <si>
    <t>SPANGLED BANNER</t>
  </si>
  <si>
    <t>MCKENZIE</t>
  </si>
  <si>
    <t>ISABEL</t>
  </si>
  <si>
    <t>WAIN</t>
  </si>
  <si>
    <t>BARNEY</t>
  </si>
  <si>
    <t>ORMONDROYD</t>
  </si>
  <si>
    <t xml:space="preserve">GEORGIA RAIN </t>
  </si>
  <si>
    <t xml:space="preserve">NORTHALLERTON </t>
  </si>
  <si>
    <t xml:space="preserve">LIZZIE </t>
  </si>
  <si>
    <t xml:space="preserve">WALKER </t>
  </si>
  <si>
    <t>ALTASKIN CLOVER</t>
  </si>
  <si>
    <t>BLUE STAR 100'S</t>
  </si>
  <si>
    <t xml:space="preserve">JANE </t>
  </si>
  <si>
    <t>LONSBOROUGH</t>
  </si>
  <si>
    <t>APACHE JOY</t>
  </si>
  <si>
    <t>BECKY</t>
  </si>
  <si>
    <t>BLYTON</t>
  </si>
  <si>
    <t>ON A WHIM II</t>
  </si>
  <si>
    <t>WICKSTEAD KOOKABURRA</t>
  </si>
  <si>
    <t>CALDERDALE</t>
  </si>
  <si>
    <t>FRANKI</t>
  </si>
  <si>
    <t>REEDS</t>
  </si>
  <si>
    <t>AUTUMN DOUBLE</t>
  </si>
  <si>
    <t>BOOTHMAN</t>
  </si>
  <si>
    <t>BUZZ LITE YEAR IV</t>
  </si>
  <si>
    <t>PICCALLILI</t>
  </si>
  <si>
    <t>SIMONE</t>
  </si>
  <si>
    <t>LOMAS</t>
  </si>
  <si>
    <t>LASSBAN FLIGHTIME</t>
  </si>
  <si>
    <t>TBC</t>
  </si>
  <si>
    <t xml:space="preserve">ANDERSON TRANSPORT </t>
  </si>
  <si>
    <t>AMEILA</t>
  </si>
  <si>
    <t xml:space="preserve">MOUSE </t>
  </si>
  <si>
    <t xml:space="preserve">CAHERVIEW CHARLIE </t>
  </si>
  <si>
    <t>ISAAC</t>
  </si>
  <si>
    <t>PYE</t>
  </si>
  <si>
    <t>SANTA CRUZ</t>
  </si>
  <si>
    <t xml:space="preserve">RUBARBS CROWNED PRINCE </t>
  </si>
  <si>
    <t>BODJO VAN DE WINDELSTEEN</t>
  </si>
  <si>
    <t>ROSS</t>
  </si>
  <si>
    <t>CIAN'S BOY</t>
  </si>
  <si>
    <t>M/F 16</t>
  </si>
  <si>
    <t>JOANNA</t>
  </si>
  <si>
    <t>BUTTERELL</t>
  </si>
  <si>
    <t>ALIE S</t>
  </si>
  <si>
    <t xml:space="preserve">LEILA </t>
  </si>
  <si>
    <t xml:space="preserve">BALLYNAGGA PRINCESS </t>
  </si>
  <si>
    <t>KEC AMELIE</t>
  </si>
  <si>
    <t xml:space="preserve">TRENDY DIAMOND CRUSIER </t>
  </si>
  <si>
    <t xml:space="preserve">IZZY </t>
  </si>
  <si>
    <t xml:space="preserve">HARDY </t>
  </si>
  <si>
    <t>BROADSTONE</t>
  </si>
  <si>
    <t xml:space="preserve">SUZANNAH </t>
  </si>
  <si>
    <t xml:space="preserve">NELLIS </t>
  </si>
  <si>
    <t xml:space="preserve">DOUBLE BOLLIN </t>
  </si>
  <si>
    <t xml:space="preserve">HOLLY </t>
  </si>
  <si>
    <t>LAURA</t>
  </si>
  <si>
    <t>IRVING</t>
  </si>
  <si>
    <t>MISS PANDORA</t>
  </si>
  <si>
    <t>STIGG</t>
  </si>
  <si>
    <t>HELENA</t>
  </si>
  <si>
    <t>YOUMANS</t>
  </si>
  <si>
    <t>CASTLE KELLY</t>
  </si>
  <si>
    <t xml:space="preserve">CHANCE IN A MILLION </t>
  </si>
  <si>
    <t>RAHALLY ARTIST</t>
  </si>
  <si>
    <t xml:space="preserve">CATHRINE </t>
  </si>
  <si>
    <t>LINCOLN ONE TOO MANY</t>
  </si>
  <si>
    <t>BLAXILL</t>
  </si>
  <si>
    <t>FRITS VAN DE TOJOPE HOEVE</t>
  </si>
  <si>
    <t>SENIOR 80 TEAMS</t>
  </si>
  <si>
    <t>Number</t>
  </si>
  <si>
    <t>Arena</t>
  </si>
  <si>
    <t>Class</t>
  </si>
  <si>
    <t>Rider Name</t>
  </si>
  <si>
    <t>Horse Name</t>
  </si>
  <si>
    <t>Score</t>
  </si>
  <si>
    <t>Team Total</t>
  </si>
  <si>
    <t>Team place</t>
  </si>
  <si>
    <t>5TH</t>
  </si>
  <si>
    <t>6TH</t>
  </si>
  <si>
    <t xml:space="preserve">VICKY </t>
  </si>
  <si>
    <t>1ST</t>
  </si>
  <si>
    <t xml:space="preserve">LAUREN </t>
  </si>
  <si>
    <t>2ND</t>
  </si>
  <si>
    <t>3RD</t>
  </si>
  <si>
    <t>4TH</t>
  </si>
  <si>
    <t>SENIOR 80 ARENA A</t>
  </si>
  <si>
    <t>PLACE</t>
  </si>
  <si>
    <t>INDIVIDUAL</t>
  </si>
  <si>
    <t>SENIOR 80 ARENA B</t>
  </si>
  <si>
    <t>SENIOR 80 ARENA C</t>
  </si>
  <si>
    <t>SENIOR 80 ARENA D</t>
  </si>
  <si>
    <t>SENIOR 90 TEAMS</t>
  </si>
  <si>
    <t xml:space="preserve">PAULINE </t>
  </si>
  <si>
    <t>ROBERTSON</t>
  </si>
  <si>
    <t>SENIOR 90 ARENA B</t>
  </si>
  <si>
    <t>SENIOR 90 ARENA C</t>
  </si>
  <si>
    <t>SENIOR 100 TEAMS</t>
  </si>
  <si>
    <t>SASHA</t>
  </si>
  <si>
    <t>SENIOR 100 ARENA A</t>
  </si>
  <si>
    <t>JUNIOR &amp; SENIOR 100+ TEAMS</t>
  </si>
  <si>
    <t>100+J&amp;S</t>
  </si>
  <si>
    <t xml:space="preserve">HARRIET </t>
  </si>
  <si>
    <t>BAGLEY</t>
  </si>
  <si>
    <t>FORRESTLAND OF DRAYTON</t>
  </si>
  <si>
    <t>DOLLYS DAUGHTER</t>
  </si>
  <si>
    <t>JUNIOR &amp; SENIOR 100+ ARENA D</t>
  </si>
  <si>
    <t>OPTIMUM</t>
  </si>
  <si>
    <t>JUNIOR 80 TEAMS</t>
  </si>
  <si>
    <t>Test</t>
  </si>
  <si>
    <t>JUNIOR 80 ARENA D</t>
  </si>
  <si>
    <t>JUNIOR 90 TEAMS</t>
  </si>
  <si>
    <t>GLAMOROUS INDIE</t>
  </si>
  <si>
    <t>JUNIOR 90 ARENA A</t>
  </si>
  <si>
    <t>JUNIOR 100 TEAMS</t>
  </si>
  <si>
    <t>JUNIOR 100 ARENA B</t>
  </si>
  <si>
    <t>ARENA A</t>
  </si>
  <si>
    <t>SALLY</t>
  </si>
  <si>
    <t xml:space="preserve"> W/D</t>
  </si>
</sst>
</file>

<file path=xl/styles.xml><?xml version="1.0" encoding="utf-8"?>
<styleSheet xmlns="http://schemas.openxmlformats.org/spreadsheetml/2006/main">
  <numFmts count="10">
    <numFmt numFmtId="176" formatCode="0.0"/>
    <numFmt numFmtId="177" formatCode="0_ "/>
    <numFmt numFmtId="178" formatCode="[$-F400]h:mm:ss\ AM/PM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9" formatCode="[$-809]General"/>
    <numFmt numFmtId="180" formatCode="0.0_ "/>
    <numFmt numFmtId="181" formatCode="h:mm"/>
  </numFmts>
  <fonts count="4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0"/>
      <color theme="1"/>
      <name val="Calibri"/>
      <charset val="134"/>
    </font>
    <font>
      <sz val="12"/>
      <color rgb="FF000000"/>
      <name val="Calibri"/>
      <charset val="134"/>
      <scheme val="minor"/>
    </font>
    <font>
      <sz val="10"/>
      <color rgb="FF000000"/>
      <name val="Calibri"/>
      <charset val="134"/>
    </font>
    <font>
      <sz val="12"/>
      <color indexed="8"/>
      <name val="Calibri"/>
      <charset val="134"/>
      <scheme val="minor"/>
    </font>
    <font>
      <sz val="12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14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b/>
      <sz val="18"/>
      <name val="Calibri"/>
      <charset val="134"/>
      <scheme val="minor"/>
    </font>
    <font>
      <b/>
      <sz val="12"/>
      <name val="Calibri"/>
      <charset val="134"/>
    </font>
    <font>
      <b/>
      <sz val="11"/>
      <name val="Calibri"/>
      <charset val="134"/>
      <scheme val="minor"/>
    </font>
    <font>
      <sz val="12"/>
      <name val="Arial Narrow"/>
      <charset val="134"/>
    </font>
    <font>
      <sz val="12"/>
      <color rgb="FFFF0000"/>
      <name val="Calibri"/>
      <charset val="134"/>
      <scheme val="minor"/>
    </font>
    <font>
      <sz val="12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auto="1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23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1" borderId="27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0" fillId="35" borderId="2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179" fontId="24" fillId="0" borderId="0"/>
    <xf numFmtId="0" fontId="40" fillId="0" borderId="0" applyNumberFormat="0" applyFill="0" applyBorder="0" applyAlignment="0" applyProtection="0">
      <alignment vertical="center"/>
    </xf>
    <xf numFmtId="0" fontId="39" fillId="38" borderId="30" applyNumberFormat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7" fillId="36" borderId="31" applyNumberFormat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6" fillId="36" borderId="30" applyNumberFormat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6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20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/>
    <xf numFmtId="20" fontId="5" fillId="0" borderId="1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6" fillId="0" borderId="1" xfId="5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5" borderId="1" xfId="51" applyFont="1" applyFill="1" applyBorder="1" applyAlignment="1">
      <alignment horizontal="left"/>
    </xf>
    <xf numFmtId="20" fontId="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1" fillId="5" borderId="1" xfId="0" applyFont="1" applyFill="1" applyBorder="1"/>
    <xf numFmtId="20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20" fontId="7" fillId="0" borderId="1" xfId="51" applyNumberFormat="1" applyFont="1" applyBorder="1" applyAlignment="1">
      <alignment horizontal="center"/>
    </xf>
    <xf numFmtId="0" fontId="6" fillId="0" borderId="1" xfId="51" applyFont="1" applyBorder="1" applyAlignment="1">
      <alignment horizontal="center"/>
    </xf>
    <xf numFmtId="0" fontId="1" fillId="6" borderId="1" xfId="0" applyFont="1" applyFill="1" applyBorder="1"/>
    <xf numFmtId="20" fontId="1" fillId="0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3" borderId="1" xfId="0" applyFont="1" applyFill="1" applyBorder="1" applyAlignment="1"/>
    <xf numFmtId="0" fontId="6" fillId="0" borderId="1" xfId="51" applyFont="1" applyBorder="1" applyAlignment="1"/>
    <xf numFmtId="0" fontId="0" fillId="0" borderId="1" xfId="0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9" fillId="0" borderId="1" xfId="0" applyFont="1" applyBorder="1" applyAlignment="1"/>
    <xf numFmtId="20" fontId="1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/>
    <xf numFmtId="0" fontId="8" fillId="0" borderId="1" xfId="0" applyFont="1" applyBorder="1" applyAlignment="1"/>
    <xf numFmtId="0" fontId="8" fillId="0" borderId="3" xfId="0" applyFont="1" applyBorder="1" applyAlignment="1"/>
    <xf numFmtId="0" fontId="3" fillId="0" borderId="4" xfId="0" applyFont="1" applyBorder="1" applyAlignment="1"/>
    <xf numFmtId="0" fontId="8" fillId="0" borderId="1" xfId="0" applyFont="1" applyBorder="1" applyAlignment="1">
      <alignment horizontal="center"/>
    </xf>
    <xf numFmtId="20" fontId="7" fillId="0" borderId="0" xfId="51" applyNumberFormat="1" applyFont="1" applyBorder="1" applyAlignment="1">
      <alignment horizontal="center"/>
    </xf>
    <xf numFmtId="0" fontId="6" fillId="0" borderId="1" xfId="0" applyFont="1" applyBorder="1" applyAlignment="1"/>
    <xf numFmtId="0" fontId="3" fillId="0" borderId="3" xfId="0" applyFont="1" applyBorder="1" applyAlignment="1"/>
    <xf numFmtId="0" fontId="0" fillId="9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177" fontId="0" fillId="0" borderId="0" xfId="0" applyNumberFormat="1" applyFont="1"/>
    <xf numFmtId="0" fontId="1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20" fontId="6" fillId="0" borderId="1" xfId="51" applyNumberFormat="1" applyFont="1" applyBorder="1" applyAlignment="1">
      <alignment horizontal="center"/>
    </xf>
    <xf numFmtId="0" fontId="3" fillId="0" borderId="1" xfId="0" applyFont="1" applyBorder="1" applyAlignment="1">
      <alignment shrinkToFit="1"/>
    </xf>
    <xf numFmtId="0" fontId="3" fillId="9" borderId="1" xfId="0" applyFont="1" applyFill="1" applyBorder="1" applyAlignment="1"/>
    <xf numFmtId="0" fontId="4" fillId="9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77" fontId="4" fillId="9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wrapText="1"/>
    </xf>
    <xf numFmtId="177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5" borderId="10" xfId="0" applyFont="1" applyFill="1" applyBorder="1"/>
    <xf numFmtId="0" fontId="9" fillId="9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11" xfId="0" applyFont="1" applyFill="1" applyBorder="1"/>
    <xf numFmtId="0" fontId="10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2" fontId="9" fillId="9" borderId="10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4" fillId="9" borderId="0" xfId="0" applyFont="1" applyFill="1"/>
    <xf numFmtId="0" fontId="9" fillId="9" borderId="0" xfId="0" applyFont="1" applyFill="1"/>
    <xf numFmtId="0" fontId="9" fillId="9" borderId="0" xfId="0" applyFont="1" applyFill="1" applyBorder="1"/>
    <xf numFmtId="0" fontId="15" fillId="9" borderId="0" xfId="0" applyFont="1" applyFill="1" applyAlignment="1">
      <alignment horizontal="center"/>
    </xf>
    <xf numFmtId="0" fontId="15" fillId="9" borderId="0" xfId="0" applyFont="1" applyFill="1"/>
    <xf numFmtId="177" fontId="15" fillId="9" borderId="0" xfId="0" applyNumberFormat="1" applyFont="1" applyFill="1"/>
    <xf numFmtId="0" fontId="16" fillId="9" borderId="5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center"/>
    </xf>
    <xf numFmtId="0" fontId="14" fillId="9" borderId="1" xfId="0" applyFont="1" applyFill="1" applyBorder="1"/>
    <xf numFmtId="20" fontId="14" fillId="9" borderId="1" xfId="0" applyNumberFormat="1" applyFont="1" applyFill="1" applyBorder="1" applyAlignment="1">
      <alignment horizontal="center"/>
    </xf>
    <xf numFmtId="20" fontId="14" fillId="9" borderId="1" xfId="0" applyNumberFormat="1" applyFont="1" applyFill="1" applyBorder="1"/>
    <xf numFmtId="0" fontId="13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" xfId="51" applyFont="1" applyFill="1" applyBorder="1" applyAlignment="1">
      <alignment horizontal="center"/>
    </xf>
    <xf numFmtId="20" fontId="9" fillId="9" borderId="1" xfId="51" applyNumberFormat="1" applyFont="1" applyFill="1" applyBorder="1" applyAlignment="1">
      <alignment horizontal="center"/>
    </xf>
    <xf numFmtId="20" fontId="9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shrinkToFit="1"/>
    </xf>
    <xf numFmtId="0" fontId="17" fillId="9" borderId="1" xfId="0" applyFont="1" applyFill="1" applyBorder="1" applyAlignment="1">
      <alignment horizontal="center"/>
    </xf>
    <xf numFmtId="177" fontId="17" fillId="9" borderId="1" xfId="0" applyNumberFormat="1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 wrapText="1"/>
    </xf>
    <xf numFmtId="0" fontId="13" fillId="9" borderId="18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0" xfId="51" applyFont="1" applyFill="1" applyBorder="1" applyAlignment="1">
      <alignment horizontal="left"/>
    </xf>
    <xf numFmtId="0" fontId="9" fillId="9" borderId="10" xfId="0" applyFont="1" applyFill="1" applyBorder="1" applyAlignment="1"/>
    <xf numFmtId="0" fontId="13" fillId="9" borderId="19" xfId="0" applyFont="1" applyFill="1" applyBorder="1" applyAlignment="1">
      <alignment horizontal="center"/>
    </xf>
    <xf numFmtId="0" fontId="9" fillId="9" borderId="1" xfId="51" applyFont="1" applyFill="1" applyBorder="1" applyAlignment="1">
      <alignment horizontal="left"/>
    </xf>
    <xf numFmtId="0" fontId="13" fillId="9" borderId="2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1" xfId="51" applyFont="1" applyFill="1" applyBorder="1" applyAlignment="1">
      <alignment horizontal="left"/>
    </xf>
    <xf numFmtId="0" fontId="9" fillId="9" borderId="11" xfId="0" applyFont="1" applyFill="1" applyBorder="1" applyAlignment="1"/>
    <xf numFmtId="0" fontId="13" fillId="9" borderId="10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22" xfId="0" applyFont="1" applyFill="1" applyBorder="1" applyAlignment="1">
      <alignment horizontal="center"/>
    </xf>
    <xf numFmtId="2" fontId="15" fillId="9" borderId="11" xfId="0" applyNumberFormat="1" applyFont="1" applyFill="1" applyBorder="1" applyAlignment="1">
      <alignment horizontal="center"/>
    </xf>
    <xf numFmtId="2" fontId="9" fillId="9" borderId="23" xfId="0" applyNumberFormat="1" applyFont="1" applyFill="1" applyBorder="1" applyAlignment="1">
      <alignment horizontal="center"/>
    </xf>
    <xf numFmtId="0" fontId="19" fillId="9" borderId="1" xfId="0" applyFont="1" applyFill="1" applyBorder="1" applyAlignment="1"/>
    <xf numFmtId="0" fontId="9" fillId="11" borderId="1" xfId="0" applyFont="1" applyFill="1" applyBorder="1" applyAlignment="1"/>
    <xf numFmtId="0" fontId="9" fillId="9" borderId="10" xfId="0" applyFont="1" applyFill="1" applyBorder="1"/>
    <xf numFmtId="20" fontId="9" fillId="9" borderId="10" xfId="51" applyNumberFormat="1" applyFont="1" applyFill="1" applyBorder="1" applyAlignment="1">
      <alignment horizontal="center"/>
    </xf>
    <xf numFmtId="0" fontId="9" fillId="9" borderId="1" xfId="0" applyFont="1" applyFill="1" applyBorder="1"/>
    <xf numFmtId="0" fontId="9" fillId="9" borderId="11" xfId="0" applyFont="1" applyFill="1" applyBorder="1"/>
    <xf numFmtId="20" fontId="9" fillId="9" borderId="11" xfId="51" applyNumberFormat="1" applyFont="1" applyFill="1" applyBorder="1" applyAlignment="1">
      <alignment horizontal="center"/>
    </xf>
    <xf numFmtId="20" fontId="9" fillId="9" borderId="10" xfId="0" applyNumberFormat="1" applyFont="1" applyFill="1" applyBorder="1" applyAlignment="1">
      <alignment horizontal="center"/>
    </xf>
    <xf numFmtId="20" fontId="9" fillId="9" borderId="11" xfId="0" applyNumberFormat="1" applyFont="1" applyFill="1" applyBorder="1" applyAlignment="1">
      <alignment horizontal="center"/>
    </xf>
    <xf numFmtId="0" fontId="19" fillId="9" borderId="11" xfId="0" applyFont="1" applyFill="1" applyBorder="1" applyAlignment="1"/>
    <xf numFmtId="0" fontId="0" fillId="0" borderId="0" xfId="0" applyFont="1" applyAlignment="1">
      <alignment horizontal="left"/>
    </xf>
    <xf numFmtId="20" fontId="2" fillId="0" borderId="1" xfId="0" applyNumberFormat="1" applyFont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181" fontId="0" fillId="0" borderId="0" xfId="0" applyNumberFormat="1" applyFont="1"/>
    <xf numFmtId="0" fontId="11" fillId="9" borderId="18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" fillId="9" borderId="10" xfId="0" applyFont="1" applyFill="1" applyBorder="1"/>
    <xf numFmtId="0" fontId="3" fillId="9" borderId="10" xfId="0" applyFont="1" applyFill="1" applyBorder="1" applyAlignment="1"/>
    <xf numFmtId="0" fontId="11" fillId="9" borderId="19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/>
    <xf numFmtId="0" fontId="11" fillId="9" borderId="20" xfId="0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1" fillId="9" borderId="11" xfId="0" applyFont="1" applyFill="1" applyBorder="1"/>
    <xf numFmtId="0" fontId="3" fillId="9" borderId="11" xfId="0" applyFont="1" applyFill="1" applyBorder="1" applyAlignment="1"/>
    <xf numFmtId="0" fontId="0" fillId="9" borderId="10" xfId="0" applyFill="1" applyBorder="1"/>
    <xf numFmtId="0" fontId="0" fillId="9" borderId="21" xfId="0" applyFill="1" applyBorder="1"/>
    <xf numFmtId="0" fontId="0" fillId="9" borderId="1" xfId="0" applyFill="1" applyBorder="1"/>
    <xf numFmtId="0" fontId="0" fillId="9" borderId="22" xfId="0" applyFill="1" applyBorder="1"/>
    <xf numFmtId="0" fontId="0" fillId="9" borderId="24" xfId="0" applyFill="1" applyBorder="1"/>
    <xf numFmtId="0" fontId="2" fillId="0" borderId="1" xfId="0" applyFont="1" applyBorder="1"/>
    <xf numFmtId="20" fontId="9" fillId="9" borderId="1" xfId="1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/>
    <xf numFmtId="0" fontId="20" fillId="0" borderId="1" xfId="0" applyFont="1" applyBorder="1" applyAlignment="1"/>
    <xf numFmtId="0" fontId="0" fillId="9" borderId="0" xfId="0" applyFill="1"/>
    <xf numFmtId="0" fontId="2" fillId="9" borderId="7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3" fillId="0" borderId="10" xfId="0" applyFont="1" applyBorder="1" applyAlignment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9" borderId="10" xfId="0" applyFont="1" applyFill="1" applyBorder="1"/>
    <xf numFmtId="0" fontId="8" fillId="0" borderId="10" xfId="0" applyFont="1" applyBorder="1" applyAlignment="1"/>
    <xf numFmtId="0" fontId="3" fillId="9" borderId="1" xfId="0" applyFont="1" applyFill="1" applyBorder="1"/>
    <xf numFmtId="0" fontId="8" fillId="9" borderId="1" xfId="0" applyFont="1" applyFill="1" applyBorder="1" applyAlignment="1"/>
    <xf numFmtId="0" fontId="3" fillId="0" borderId="11" xfId="0" applyFont="1" applyBorder="1" applyAlignment="1">
      <alignment horizontal="center"/>
    </xf>
    <xf numFmtId="0" fontId="3" fillId="9" borderId="11" xfId="0" applyFont="1" applyFill="1" applyBorder="1"/>
    <xf numFmtId="0" fontId="8" fillId="9" borderId="11" xfId="0" applyFont="1" applyFill="1" applyBorder="1" applyAlignment="1"/>
    <xf numFmtId="0" fontId="0" fillId="0" borderId="10" xfId="0" applyBorder="1"/>
    <xf numFmtId="0" fontId="0" fillId="9" borderId="0" xfId="0" applyFont="1" applyFill="1" applyAlignment="1">
      <alignment horizontal="center"/>
    </xf>
    <xf numFmtId="0" fontId="0" fillId="9" borderId="0" xfId="0" applyFont="1" applyFill="1"/>
    <xf numFmtId="177" fontId="0" fillId="9" borderId="0" xfId="0" applyNumberFormat="1" applyFont="1" applyFill="1"/>
    <xf numFmtId="0" fontId="10" fillId="9" borderId="5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20" fontId="2" fillId="9" borderId="1" xfId="0" applyNumberFormat="1" applyFont="1" applyFill="1" applyBorder="1" applyAlignment="1">
      <alignment horizontal="center"/>
    </xf>
    <xf numFmtId="20" fontId="2" fillId="9" borderId="1" xfId="0" applyNumberFormat="1" applyFont="1" applyFill="1" applyBorder="1"/>
    <xf numFmtId="0" fontId="9" fillId="12" borderId="1" xfId="0" applyFont="1" applyFill="1" applyBorder="1" applyAlignment="1">
      <alignment horizontal="left"/>
    </xf>
    <xf numFmtId="0" fontId="21" fillId="9" borderId="1" xfId="0" applyFont="1" applyFill="1" applyBorder="1" applyAlignment="1"/>
    <xf numFmtId="177" fontId="0" fillId="0" borderId="0" xfId="0" applyNumberFormat="1"/>
    <xf numFmtId="0" fontId="9" fillId="9" borderId="10" xfId="0" applyFont="1" applyFill="1" applyBorder="1" applyAlignment="1">
      <alignment shrinkToFit="1"/>
    </xf>
    <xf numFmtId="0" fontId="9" fillId="9" borderId="11" xfId="0" applyFont="1" applyFill="1" applyBorder="1" applyAlignment="1">
      <alignment shrinkToFit="1"/>
    </xf>
    <xf numFmtId="0" fontId="21" fillId="9" borderId="10" xfId="0" applyFont="1" applyFill="1" applyBorder="1" applyAlignment="1"/>
    <xf numFmtId="0" fontId="0" fillId="0" borderId="20" xfId="0" applyBorder="1"/>
    <xf numFmtId="0" fontId="0" fillId="0" borderId="11" xfId="0" applyBorder="1"/>
    <xf numFmtId="177" fontId="2" fillId="2" borderId="13" xfId="0" applyNumberFormat="1" applyFont="1" applyFill="1" applyBorder="1" applyAlignment="1">
      <alignment horizontal="center" wrapText="1"/>
    </xf>
    <xf numFmtId="177" fontId="9" fillId="9" borderId="2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7" fontId="9" fillId="9" borderId="22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 applyAlignment="1"/>
    <xf numFmtId="0" fontId="3" fillId="9" borderId="1" xfId="0" applyFont="1" applyFill="1" applyBorder="1" applyAlignment="1">
      <alignment shrinkToFit="1"/>
    </xf>
    <xf numFmtId="20" fontId="3" fillId="0" borderId="1" xfId="0" applyNumberFormat="1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 applyAlignment="1"/>
    <xf numFmtId="0" fontId="8" fillId="9" borderId="1" xfId="0" applyFont="1" applyFill="1" applyBorder="1" applyAlignment="1">
      <alignment horizontal="center"/>
    </xf>
    <xf numFmtId="0" fontId="6" fillId="11" borderId="1" xfId="0" applyFont="1" applyFill="1" applyBorder="1" applyAlignment="1"/>
    <xf numFmtId="0" fontId="6" fillId="12" borderId="1" xfId="0" applyFont="1" applyFill="1" applyBorder="1" applyAlignment="1">
      <alignment horizontal="left"/>
    </xf>
    <xf numFmtId="176" fontId="0" fillId="0" borderId="0" xfId="0" applyNumberFormat="1" applyFont="1"/>
    <xf numFmtId="0" fontId="3" fillId="9" borderId="1" xfId="0" applyNumberFormat="1" applyFont="1" applyFill="1" applyBorder="1" applyAlignment="1">
      <alignment horizontal="center"/>
    </xf>
    <xf numFmtId="0" fontId="3" fillId="9" borderId="1" xfId="0" applyNumberFormat="1" applyFont="1" applyFill="1" applyBorder="1" applyAlignment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/>
    <xf numFmtId="0" fontId="3" fillId="11" borderId="1" xfId="0" applyFont="1" applyFill="1" applyBorder="1" applyAlignment="1"/>
    <xf numFmtId="0" fontId="8" fillId="11" borderId="1" xfId="0" applyFont="1" applyFill="1" applyBorder="1" applyAlignment="1"/>
    <xf numFmtId="0" fontId="9" fillId="14" borderId="10" xfId="0" applyFont="1" applyFill="1" applyBorder="1" applyAlignment="1"/>
    <xf numFmtId="0" fontId="9" fillId="13" borderId="10" xfId="0" applyFont="1" applyFill="1" applyBorder="1" applyAlignment="1"/>
    <xf numFmtId="0" fontId="9" fillId="13" borderId="11" xfId="0" applyFont="1" applyFill="1" applyBorder="1" applyAlignment="1"/>
    <xf numFmtId="0" fontId="9" fillId="12" borderId="11" xfId="0" applyFont="1" applyFill="1" applyBorder="1" applyAlignment="1">
      <alignment horizontal="left"/>
    </xf>
    <xf numFmtId="0" fontId="15" fillId="9" borderId="10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0" borderId="0" xfId="0" applyFont="1" applyFill="1" applyBorder="1"/>
    <xf numFmtId="0" fontId="13" fillId="9" borderId="0" xfId="0" applyFont="1" applyFill="1" applyAlignment="1">
      <alignment horizontal="center"/>
    </xf>
    <xf numFmtId="20" fontId="9" fillId="9" borderId="0" xfId="0" applyNumberFormat="1" applyFont="1" applyFill="1" applyAlignment="1">
      <alignment horizontal="center"/>
    </xf>
    <xf numFmtId="177" fontId="9" fillId="9" borderId="0" xfId="0" applyNumberFormat="1" applyFont="1" applyFill="1" applyAlignment="1">
      <alignment horizontal="center"/>
    </xf>
    <xf numFmtId="180" fontId="9" fillId="9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/>
    <xf numFmtId="0" fontId="9" fillId="10" borderId="1" xfId="51" applyFont="1" applyFill="1" applyBorder="1" applyAlignment="1">
      <alignment horizontal="left"/>
    </xf>
    <xf numFmtId="2" fontId="9" fillId="9" borderId="1" xfId="0" applyNumberFormat="1" applyFont="1" applyFill="1" applyBorder="1" applyAlignment="1">
      <alignment horizontal="center"/>
    </xf>
    <xf numFmtId="177" fontId="9" fillId="9" borderId="1" xfId="0" applyNumberFormat="1" applyFont="1" applyFill="1" applyBorder="1" applyAlignment="1">
      <alignment horizontal="center"/>
    </xf>
    <xf numFmtId="180" fontId="17" fillId="9" borderId="1" xfId="0" applyNumberFormat="1" applyFont="1" applyFill="1" applyBorder="1" applyAlignment="1">
      <alignment horizontal="center"/>
    </xf>
    <xf numFmtId="180" fontId="9" fillId="9" borderId="1" xfId="0" applyNumberFormat="1" applyFont="1" applyFill="1" applyBorder="1" applyAlignment="1">
      <alignment horizontal="center"/>
    </xf>
    <xf numFmtId="180" fontId="9" fillId="6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9" fillId="13" borderId="1" xfId="0" applyFont="1" applyFill="1" applyBorder="1" applyAlignment="1"/>
    <xf numFmtId="180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/>
    <xf numFmtId="20" fontId="9" fillId="9" borderId="1" xfId="0" applyNumberFormat="1" applyFont="1" applyFill="1" applyBorder="1"/>
    <xf numFmtId="20" fontId="9" fillId="9" borderId="1" xfId="10" applyNumberFormat="1" applyFont="1" applyFill="1" applyBorder="1" applyAlignment="1"/>
    <xf numFmtId="0" fontId="9" fillId="10" borderId="1" xfId="0" applyFont="1" applyFill="1" applyBorder="1"/>
    <xf numFmtId="0" fontId="9" fillId="15" borderId="1" xfId="0" applyFont="1" applyFill="1" applyBorder="1"/>
    <xf numFmtId="20" fontId="3" fillId="2" borderId="0" xfId="0" applyNumberFormat="1" applyFont="1" applyFill="1" applyBorder="1" applyAlignment="1">
      <alignment horizontal="center"/>
    </xf>
    <xf numFmtId="0" fontId="7" fillId="16" borderId="1" xfId="51" applyFont="1" applyFill="1" applyBorder="1" applyAlignment="1">
      <alignment horizontal="left"/>
    </xf>
    <xf numFmtId="0" fontId="4" fillId="3" borderId="3" xfId="0" applyFont="1" applyFill="1" applyBorder="1" applyAlignment="1"/>
    <xf numFmtId="0" fontId="3" fillId="0" borderId="2" xfId="0" applyFont="1" applyFill="1" applyBorder="1" applyAlignment="1"/>
    <xf numFmtId="0" fontId="1" fillId="16" borderId="1" xfId="0" applyFont="1" applyFill="1" applyBorder="1"/>
    <xf numFmtId="0" fontId="1" fillId="17" borderId="1" xfId="0" applyFont="1" applyFill="1" applyBorder="1"/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Excel Built-in Normal 2" xfId="20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Excel Built-in Normal" xfId="51"/>
  </cellStyles>
  <tableStyles count="0" defaultTableStyle="TableStyleMedium2"/>
  <colors>
    <mruColors>
      <color rgb="00FDD5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9"/>
  <sheetViews>
    <sheetView workbookViewId="0">
      <selection activeCell="A2" sqref="A2"/>
    </sheetView>
  </sheetViews>
  <sheetFormatPr defaultColWidth="9.1047619047619" defaultRowHeight="15"/>
  <cols>
    <col min="1" max="1" width="11.1047619047619" style="1" customWidth="1"/>
    <col min="2" max="3" width="4" style="1" customWidth="1"/>
    <col min="4" max="4" width="2.43809523809524" customWidth="1"/>
    <col min="5" max="5" width="10" customWidth="1"/>
    <col min="6" max="6" width="9" style="2" customWidth="1"/>
    <col min="7" max="7" width="7.66666666666667" style="2" customWidth="1"/>
    <col min="8" max="8" width="9" style="2" customWidth="1"/>
    <col min="9" max="9" width="23.6666666666667" customWidth="1"/>
    <col min="11" max="11" width="28.8857142857143" customWidth="1"/>
    <col min="12" max="12" width="26.4380952380952" customWidth="1"/>
    <col min="13" max="13" width="18.1047619047619" customWidth="1"/>
    <col min="14" max="14" width="18" customWidth="1"/>
    <col min="15" max="15" width="30" customWidth="1"/>
    <col min="16" max="16" width="14.552380952381" customWidth="1"/>
  </cols>
  <sheetData>
    <row r="1" ht="15.75" spans="1:17">
      <c r="A1" s="3" t="s">
        <v>0</v>
      </c>
      <c r="B1" s="3"/>
      <c r="C1" s="3"/>
      <c r="D1" s="4"/>
      <c r="E1" s="5" t="s">
        <v>1</v>
      </c>
      <c r="F1" s="6" t="s">
        <v>2</v>
      </c>
      <c r="G1" s="245" t="s">
        <v>3</v>
      </c>
      <c r="H1" s="245" t="s">
        <v>4</v>
      </c>
      <c r="I1" s="7" t="s">
        <v>5</v>
      </c>
      <c r="J1" s="8" t="s">
        <v>6</v>
      </c>
      <c r="K1" s="30" t="s">
        <v>7</v>
      </c>
      <c r="L1" s="30" t="s">
        <v>8</v>
      </c>
      <c r="M1" s="30" t="s">
        <v>9</v>
      </c>
      <c r="N1" s="30" t="s">
        <v>10</v>
      </c>
      <c r="O1" s="247" t="s">
        <v>11</v>
      </c>
      <c r="P1" s="30" t="s">
        <v>12</v>
      </c>
      <c r="Q1" s="32" t="s">
        <v>0</v>
      </c>
    </row>
    <row r="2" ht="15.75" spans="1:17">
      <c r="A2" s="1">
        <v>201</v>
      </c>
      <c r="D2" s="1" t="s">
        <v>13</v>
      </c>
      <c r="E2" s="246" t="s">
        <v>14</v>
      </c>
      <c r="F2" s="22">
        <v>0.333333333333333</v>
      </c>
      <c r="G2" s="42">
        <v>0.366666666666667</v>
      </c>
      <c r="H2" s="42">
        <v>0.395833333333333</v>
      </c>
      <c r="I2" s="12" t="s">
        <v>15</v>
      </c>
      <c r="J2" s="23" t="s">
        <v>16</v>
      </c>
      <c r="K2" s="33" t="s">
        <v>17</v>
      </c>
      <c r="L2" s="33" t="s">
        <v>17</v>
      </c>
      <c r="M2" s="33" t="s">
        <v>18</v>
      </c>
      <c r="N2" s="33" t="s">
        <v>19</v>
      </c>
      <c r="O2" s="33" t="s">
        <v>20</v>
      </c>
      <c r="P2" s="31"/>
      <c r="Q2" s="32"/>
    </row>
    <row r="3" ht="15.75" spans="1:16">
      <c r="A3" s="1">
        <v>202</v>
      </c>
      <c r="D3" s="1" t="s">
        <v>13</v>
      </c>
      <c r="E3" s="246" t="s">
        <v>14</v>
      </c>
      <c r="F3" s="10">
        <v>0.3375</v>
      </c>
      <c r="G3" s="10">
        <v>0.370833333333333</v>
      </c>
      <c r="H3" s="10">
        <v>0.4</v>
      </c>
      <c r="I3" s="16" t="s">
        <v>15</v>
      </c>
      <c r="J3" s="17" t="s">
        <v>16</v>
      </c>
      <c r="K3" s="33" t="s">
        <v>21</v>
      </c>
      <c r="L3" s="33" t="s">
        <v>22</v>
      </c>
      <c r="M3" s="33" t="s">
        <v>23</v>
      </c>
      <c r="N3" s="33" t="s">
        <v>24</v>
      </c>
      <c r="O3" s="33" t="s">
        <v>25</v>
      </c>
      <c r="P3" s="33"/>
    </row>
    <row r="4" ht="15.75" spans="1:16">
      <c r="A4" s="1">
        <v>203</v>
      </c>
      <c r="D4" s="1" t="s">
        <v>13</v>
      </c>
      <c r="E4" s="246" t="s">
        <v>14</v>
      </c>
      <c r="F4" s="22">
        <v>0.341666666666667</v>
      </c>
      <c r="G4" s="22">
        <v>0.375</v>
      </c>
      <c r="H4" s="22">
        <v>0.404166666666667</v>
      </c>
      <c r="I4" s="16" t="s">
        <v>15</v>
      </c>
      <c r="J4" s="17" t="s">
        <v>16</v>
      </c>
      <c r="K4" s="33" t="s">
        <v>26</v>
      </c>
      <c r="L4" s="33" t="s">
        <v>26</v>
      </c>
      <c r="M4" s="33" t="s">
        <v>27</v>
      </c>
      <c r="N4" s="33" t="s">
        <v>28</v>
      </c>
      <c r="O4" s="33" t="s">
        <v>29</v>
      </c>
      <c r="P4" s="33"/>
    </row>
    <row r="5" ht="15.75" spans="1:16">
      <c r="A5" s="1">
        <v>204</v>
      </c>
      <c r="D5" s="1" t="s">
        <v>13</v>
      </c>
      <c r="E5" s="246" t="s">
        <v>14</v>
      </c>
      <c r="F5" s="10">
        <v>0.345833333333333</v>
      </c>
      <c r="G5" s="10">
        <v>0.379166666666667</v>
      </c>
      <c r="H5" s="10">
        <v>0.408333333333333</v>
      </c>
      <c r="I5" s="16" t="s">
        <v>15</v>
      </c>
      <c r="J5" s="17" t="s">
        <v>16</v>
      </c>
      <c r="K5" s="33" t="s">
        <v>30</v>
      </c>
      <c r="L5" s="33" t="s">
        <v>31</v>
      </c>
      <c r="M5" s="33" t="s">
        <v>32</v>
      </c>
      <c r="N5" s="33" t="s">
        <v>33</v>
      </c>
      <c r="O5" s="33" t="s">
        <v>34</v>
      </c>
      <c r="P5" s="33"/>
    </row>
    <row r="6" ht="15.75" spans="1:16">
      <c r="A6" s="1">
        <v>205</v>
      </c>
      <c r="D6" s="1" t="s">
        <v>13</v>
      </c>
      <c r="E6" s="246" t="s">
        <v>14</v>
      </c>
      <c r="F6" s="22">
        <v>0.35</v>
      </c>
      <c r="G6" s="22">
        <v>0.383333333333333</v>
      </c>
      <c r="H6" s="22">
        <v>0.4125</v>
      </c>
      <c r="I6" s="16" t="s">
        <v>15</v>
      </c>
      <c r="J6" s="17" t="s">
        <v>16</v>
      </c>
      <c r="K6" s="33" t="s">
        <v>17</v>
      </c>
      <c r="L6" s="33" t="s">
        <v>17</v>
      </c>
      <c r="M6" s="33" t="s">
        <v>35</v>
      </c>
      <c r="N6" s="33" t="s">
        <v>36</v>
      </c>
      <c r="O6" s="33" t="s">
        <v>37</v>
      </c>
      <c r="P6" s="33"/>
    </row>
    <row r="7" ht="15.75" spans="1:16">
      <c r="A7" s="1">
        <v>206</v>
      </c>
      <c r="D7" s="1" t="s">
        <v>13</v>
      </c>
      <c r="E7" s="246" t="s">
        <v>14</v>
      </c>
      <c r="F7" s="10">
        <v>0.354166666666667</v>
      </c>
      <c r="G7" s="10">
        <v>0.3875</v>
      </c>
      <c r="H7" s="10">
        <v>0.416666666666667</v>
      </c>
      <c r="I7" s="16" t="s">
        <v>15</v>
      </c>
      <c r="J7" s="17" t="s">
        <v>16</v>
      </c>
      <c r="K7" s="33" t="s">
        <v>21</v>
      </c>
      <c r="L7" s="33" t="s">
        <v>22</v>
      </c>
      <c r="M7" s="33" t="s">
        <v>38</v>
      </c>
      <c r="N7" s="33" t="s">
        <v>39</v>
      </c>
      <c r="O7" s="33" t="s">
        <v>40</v>
      </c>
      <c r="P7" s="33"/>
    </row>
    <row r="8" ht="15.75" spans="1:16">
      <c r="A8" s="1">
        <v>207</v>
      </c>
      <c r="D8" s="1" t="s">
        <v>13</v>
      </c>
      <c r="E8" s="246" t="s">
        <v>14</v>
      </c>
      <c r="F8" s="22">
        <v>0.358333333333333</v>
      </c>
      <c r="G8" s="22">
        <v>0.391666666666667</v>
      </c>
      <c r="H8" s="22">
        <v>0.420833333333333</v>
      </c>
      <c r="I8" s="16" t="s">
        <v>15</v>
      </c>
      <c r="J8" s="17" t="s">
        <v>16</v>
      </c>
      <c r="K8" s="33" t="s">
        <v>26</v>
      </c>
      <c r="L8" s="33" t="s">
        <v>26</v>
      </c>
      <c r="M8" s="33" t="s">
        <v>41</v>
      </c>
      <c r="N8" s="33" t="s">
        <v>42</v>
      </c>
      <c r="O8" s="33" t="s">
        <v>43</v>
      </c>
      <c r="P8" s="33"/>
    </row>
    <row r="9" ht="15.75" spans="1:16">
      <c r="A9" s="1">
        <v>208</v>
      </c>
      <c r="D9" s="1" t="s">
        <v>13</v>
      </c>
      <c r="E9" s="246" t="s">
        <v>14</v>
      </c>
      <c r="F9" s="10">
        <v>0.3625</v>
      </c>
      <c r="G9" s="10">
        <v>0.395833333333333</v>
      </c>
      <c r="H9" s="10">
        <v>0.425</v>
      </c>
      <c r="I9" s="16" t="s">
        <v>15</v>
      </c>
      <c r="J9" s="17" t="s">
        <v>16</v>
      </c>
      <c r="K9" s="33" t="s">
        <v>30</v>
      </c>
      <c r="L9" s="33" t="s">
        <v>31</v>
      </c>
      <c r="M9" s="33" t="s">
        <v>44</v>
      </c>
      <c r="N9" s="33" t="s">
        <v>45</v>
      </c>
      <c r="O9" s="33" t="s">
        <v>46</v>
      </c>
      <c r="P9" s="33"/>
    </row>
    <row r="10" ht="15.75" spans="1:16">
      <c r="A10" s="1">
        <v>209</v>
      </c>
      <c r="D10" s="1" t="s">
        <v>13</v>
      </c>
      <c r="E10" s="246" t="s">
        <v>14</v>
      </c>
      <c r="F10" s="22">
        <v>0.366666666666667</v>
      </c>
      <c r="G10" s="22">
        <v>0.4</v>
      </c>
      <c r="H10" s="22">
        <v>0.429166666666667</v>
      </c>
      <c r="I10" s="16" t="s">
        <v>15</v>
      </c>
      <c r="J10" s="17" t="s">
        <v>16</v>
      </c>
      <c r="K10" s="33" t="s">
        <v>17</v>
      </c>
      <c r="L10" s="33" t="s">
        <v>17</v>
      </c>
      <c r="M10" s="33" t="s">
        <v>47</v>
      </c>
      <c r="N10" s="33" t="s">
        <v>48</v>
      </c>
      <c r="O10" s="33" t="s">
        <v>49</v>
      </c>
      <c r="P10" s="33"/>
    </row>
    <row r="11" ht="15.75" spans="1:16">
      <c r="A11" s="1">
        <v>210</v>
      </c>
      <c r="D11" s="1" t="s">
        <v>13</v>
      </c>
      <c r="E11" s="246" t="s">
        <v>14</v>
      </c>
      <c r="F11" s="10">
        <v>0.370833333333333</v>
      </c>
      <c r="G11" s="10">
        <v>0.404166666666667</v>
      </c>
      <c r="H11" s="10">
        <v>0.433333333333333</v>
      </c>
      <c r="I11" s="16" t="s">
        <v>15</v>
      </c>
      <c r="J11" s="17" t="s">
        <v>16</v>
      </c>
      <c r="K11" s="33" t="s">
        <v>21</v>
      </c>
      <c r="L11" s="33" t="s">
        <v>22</v>
      </c>
      <c r="M11" s="33" t="s">
        <v>50</v>
      </c>
      <c r="N11" s="33" t="s">
        <v>51</v>
      </c>
      <c r="O11" s="33" t="s">
        <v>52</v>
      </c>
      <c r="P11" s="33"/>
    </row>
    <row r="12" ht="15.75" spans="1:16">
      <c r="A12" s="1">
        <v>211</v>
      </c>
      <c r="D12" s="1" t="s">
        <v>13</v>
      </c>
      <c r="E12" s="246" t="s">
        <v>14</v>
      </c>
      <c r="F12" s="22">
        <v>0.375</v>
      </c>
      <c r="G12" s="22">
        <v>0.408333333333334</v>
      </c>
      <c r="H12" s="22">
        <v>0.437499999999999</v>
      </c>
      <c r="I12" s="16" t="s">
        <v>15</v>
      </c>
      <c r="J12" s="17" t="s">
        <v>16</v>
      </c>
      <c r="K12" s="33" t="s">
        <v>26</v>
      </c>
      <c r="L12" s="33" t="s">
        <v>26</v>
      </c>
      <c r="M12" s="33" t="s">
        <v>53</v>
      </c>
      <c r="N12" s="33" t="s">
        <v>54</v>
      </c>
      <c r="O12" s="33" t="s">
        <v>55</v>
      </c>
      <c r="P12" s="33"/>
    </row>
    <row r="13" ht="15.75" spans="1:16">
      <c r="A13" s="1">
        <v>212</v>
      </c>
      <c r="D13" s="1" t="s">
        <v>13</v>
      </c>
      <c r="E13" s="246" t="s">
        <v>14</v>
      </c>
      <c r="F13" s="10">
        <v>0.379166666666667</v>
      </c>
      <c r="G13" s="10">
        <v>0.412500000000001</v>
      </c>
      <c r="H13" s="10">
        <v>0.441666666666665</v>
      </c>
      <c r="I13" s="16" t="s">
        <v>15</v>
      </c>
      <c r="J13" s="17" t="s">
        <v>16</v>
      </c>
      <c r="K13" s="33" t="s">
        <v>30</v>
      </c>
      <c r="L13" s="33" t="s">
        <v>31</v>
      </c>
      <c r="M13" s="33" t="s">
        <v>56</v>
      </c>
      <c r="N13" s="33" t="s">
        <v>57</v>
      </c>
      <c r="O13" s="33" t="s">
        <v>58</v>
      </c>
      <c r="P13" s="33"/>
    </row>
    <row r="14" ht="15.75" spans="1:16">
      <c r="A14" s="1">
        <v>213</v>
      </c>
      <c r="D14" s="1" t="s">
        <v>13</v>
      </c>
      <c r="E14" s="246" t="s">
        <v>14</v>
      </c>
      <c r="F14" s="22">
        <v>0.383333333333333</v>
      </c>
      <c r="G14" s="22">
        <v>0.423611111111111</v>
      </c>
      <c r="H14" s="22">
        <v>0.445833333333331</v>
      </c>
      <c r="I14" s="16" t="s">
        <v>15</v>
      </c>
      <c r="J14" s="17" t="s">
        <v>16</v>
      </c>
      <c r="K14" s="33" t="s">
        <v>17</v>
      </c>
      <c r="L14" s="33" t="s">
        <v>17</v>
      </c>
      <c r="M14" s="33" t="s">
        <v>59</v>
      </c>
      <c r="N14" s="33" t="s">
        <v>60</v>
      </c>
      <c r="O14" s="33" t="s">
        <v>61</v>
      </c>
      <c r="P14" s="33"/>
    </row>
    <row r="15" ht="15.75" spans="1:16">
      <c r="A15" s="1">
        <v>214</v>
      </c>
      <c r="D15" s="1" t="s">
        <v>13</v>
      </c>
      <c r="E15" s="246" t="s">
        <v>14</v>
      </c>
      <c r="F15" s="10">
        <v>0.3875</v>
      </c>
      <c r="G15" s="10">
        <v>0.427777777777778</v>
      </c>
      <c r="H15" s="10">
        <v>0.449999999999997</v>
      </c>
      <c r="I15" s="16" t="s">
        <v>15</v>
      </c>
      <c r="J15" s="17" t="s">
        <v>16</v>
      </c>
      <c r="K15" s="33" t="s">
        <v>21</v>
      </c>
      <c r="L15" s="33" t="s">
        <v>22</v>
      </c>
      <c r="M15" s="33" t="s">
        <v>62</v>
      </c>
      <c r="N15" s="33" t="s">
        <v>63</v>
      </c>
      <c r="O15" s="33" t="s">
        <v>64</v>
      </c>
      <c r="P15" s="33"/>
    </row>
    <row r="16" ht="15.75" spans="1:16">
      <c r="A16" s="1">
        <v>215</v>
      </c>
      <c r="D16" s="1" t="s">
        <v>13</v>
      </c>
      <c r="E16" s="246" t="s">
        <v>14</v>
      </c>
      <c r="F16" s="22">
        <v>0.391666666666666</v>
      </c>
      <c r="G16" s="22">
        <v>0.431944444444445</v>
      </c>
      <c r="H16" s="22">
        <v>0.454166666666663</v>
      </c>
      <c r="I16" s="16" t="s">
        <v>15</v>
      </c>
      <c r="J16" s="17" t="s">
        <v>16</v>
      </c>
      <c r="K16" s="33" t="s">
        <v>30</v>
      </c>
      <c r="L16" s="33" t="s">
        <v>31</v>
      </c>
      <c r="M16" s="33" t="s">
        <v>65</v>
      </c>
      <c r="N16" s="33" t="s">
        <v>66</v>
      </c>
      <c r="O16" s="33" t="s">
        <v>67</v>
      </c>
      <c r="P16" s="33"/>
    </row>
    <row r="17" ht="15.75" spans="1:16">
      <c r="A17" s="1">
        <v>216</v>
      </c>
      <c r="D17" s="1" t="s">
        <v>13</v>
      </c>
      <c r="E17" s="246" t="s">
        <v>14</v>
      </c>
      <c r="F17" s="10">
        <v>0.395833333333333</v>
      </c>
      <c r="G17" s="10">
        <v>0.436111111111111</v>
      </c>
      <c r="H17" s="10">
        <v>0.458333333333329</v>
      </c>
      <c r="I17" s="16" t="s">
        <v>15</v>
      </c>
      <c r="J17" s="17" t="s">
        <v>16</v>
      </c>
      <c r="K17" s="33" t="s">
        <v>26</v>
      </c>
      <c r="L17" s="33" t="s">
        <v>26</v>
      </c>
      <c r="M17" s="33" t="s">
        <v>68</v>
      </c>
      <c r="N17" s="33" t="s">
        <v>69</v>
      </c>
      <c r="O17" s="33" t="s">
        <v>70</v>
      </c>
      <c r="P17" s="33"/>
    </row>
    <row r="18" ht="15.75" spans="1:16">
      <c r="A18" s="1">
        <v>217</v>
      </c>
      <c r="D18" s="1" t="s">
        <v>13</v>
      </c>
      <c r="E18" s="246" t="s">
        <v>14</v>
      </c>
      <c r="F18" s="22">
        <v>0.408333333333333</v>
      </c>
      <c r="G18" s="10">
        <v>0.440277777777778</v>
      </c>
      <c r="H18" s="22">
        <v>0.4625</v>
      </c>
      <c r="I18" s="16" t="s">
        <v>15</v>
      </c>
      <c r="J18" s="17" t="s">
        <v>16</v>
      </c>
      <c r="K18" s="33" t="s">
        <v>71</v>
      </c>
      <c r="L18" s="33" t="s">
        <v>72</v>
      </c>
      <c r="M18" s="33" t="s">
        <v>73</v>
      </c>
      <c r="N18" s="33" t="s">
        <v>66</v>
      </c>
      <c r="O18" s="33" t="s">
        <v>74</v>
      </c>
      <c r="P18" s="33"/>
    </row>
    <row r="19" ht="15.75" spans="1:16">
      <c r="A19" s="1">
        <v>218</v>
      </c>
      <c r="D19" s="1" t="s">
        <v>13</v>
      </c>
      <c r="E19" s="246" t="s">
        <v>14</v>
      </c>
      <c r="F19" s="10">
        <v>0.4125</v>
      </c>
      <c r="G19" s="10">
        <v>0.444444444444444</v>
      </c>
      <c r="H19" s="10">
        <v>0.466666666666667</v>
      </c>
      <c r="I19" s="16" t="s">
        <v>15</v>
      </c>
      <c r="J19" s="17" t="s">
        <v>16</v>
      </c>
      <c r="K19" s="31" t="s">
        <v>75</v>
      </c>
      <c r="L19" s="31" t="s">
        <v>72</v>
      </c>
      <c r="M19" s="31" t="s">
        <v>76</v>
      </c>
      <c r="N19" s="31" t="s">
        <v>77</v>
      </c>
      <c r="O19" s="31" t="s">
        <v>78</v>
      </c>
      <c r="P19" s="33"/>
    </row>
    <row r="20" ht="15.75" spans="1:16">
      <c r="A20" s="1">
        <v>219</v>
      </c>
      <c r="D20" s="1" t="s">
        <v>13</v>
      </c>
      <c r="E20" s="246" t="s">
        <v>14</v>
      </c>
      <c r="F20" s="22">
        <v>0.416666666666666</v>
      </c>
      <c r="G20" s="10">
        <v>0.448611111111111</v>
      </c>
      <c r="H20" s="22">
        <v>0.470833333333333</v>
      </c>
      <c r="I20" s="16" t="s">
        <v>15</v>
      </c>
      <c r="J20" s="17" t="s">
        <v>16</v>
      </c>
      <c r="K20" s="33" t="s">
        <v>26</v>
      </c>
      <c r="L20" s="33" t="s">
        <v>72</v>
      </c>
      <c r="M20" s="33" t="s">
        <v>79</v>
      </c>
      <c r="N20" s="33" t="s">
        <v>80</v>
      </c>
      <c r="O20" s="33" t="s">
        <v>81</v>
      </c>
      <c r="P20" s="33"/>
    </row>
    <row r="21" ht="15.75" spans="1:16">
      <c r="A21" s="1">
        <v>220</v>
      </c>
      <c r="D21" s="1" t="s">
        <v>13</v>
      </c>
      <c r="E21" s="246" t="s">
        <v>14</v>
      </c>
      <c r="F21" s="10">
        <v>0.420833333333333</v>
      </c>
      <c r="G21" s="10">
        <v>0.452777777777778</v>
      </c>
      <c r="H21" s="10">
        <v>0.475</v>
      </c>
      <c r="I21" s="16" t="s">
        <v>15</v>
      </c>
      <c r="J21" s="17" t="s">
        <v>16</v>
      </c>
      <c r="K21" s="33" t="s">
        <v>30</v>
      </c>
      <c r="L21" s="33" t="s">
        <v>72</v>
      </c>
      <c r="M21" s="33" t="s">
        <v>35</v>
      </c>
      <c r="N21" s="33" t="s">
        <v>82</v>
      </c>
      <c r="O21" s="33" t="s">
        <v>83</v>
      </c>
      <c r="P21" s="33"/>
    </row>
    <row r="22" ht="15.75" spans="1:16">
      <c r="A22" s="1">
        <v>221</v>
      </c>
      <c r="D22" s="1" t="s">
        <v>13</v>
      </c>
      <c r="E22" s="246" t="s">
        <v>14</v>
      </c>
      <c r="F22" s="22">
        <v>0.425</v>
      </c>
      <c r="G22" s="10">
        <v>0.456944444444444</v>
      </c>
      <c r="H22" s="22">
        <v>0.479166666666667</v>
      </c>
      <c r="I22" s="16" t="s">
        <v>15</v>
      </c>
      <c r="J22" s="17" t="s">
        <v>16</v>
      </c>
      <c r="K22" s="33" t="s">
        <v>30</v>
      </c>
      <c r="L22" s="33" t="s">
        <v>72</v>
      </c>
      <c r="M22" s="33" t="s">
        <v>84</v>
      </c>
      <c r="N22" s="33" t="s">
        <v>85</v>
      </c>
      <c r="O22" s="33" t="s">
        <v>86</v>
      </c>
      <c r="P22" s="33"/>
    </row>
    <row r="23" ht="15.75" spans="1:16">
      <c r="A23" s="1">
        <v>223</v>
      </c>
      <c r="D23" t="s">
        <v>87</v>
      </c>
      <c r="E23" s="24" t="s">
        <v>88</v>
      </c>
      <c r="F23" s="22">
        <v>0.333333333333333</v>
      </c>
      <c r="G23" s="20">
        <v>0.368055555555556</v>
      </c>
      <c r="H23" s="20">
        <v>0.397222222222222</v>
      </c>
      <c r="I23" s="16" t="s">
        <v>15</v>
      </c>
      <c r="J23" s="17" t="s">
        <v>89</v>
      </c>
      <c r="K23" s="33" t="s">
        <v>17</v>
      </c>
      <c r="L23" s="33" t="s">
        <v>17</v>
      </c>
      <c r="M23" s="33" t="s">
        <v>90</v>
      </c>
      <c r="N23" s="33" t="s">
        <v>91</v>
      </c>
      <c r="O23" s="33" t="s">
        <v>92</v>
      </c>
      <c r="P23" s="31"/>
    </row>
    <row r="24" ht="15.75" spans="1:16">
      <c r="A24" s="1">
        <v>224</v>
      </c>
      <c r="D24" t="s">
        <v>87</v>
      </c>
      <c r="E24" s="24" t="s">
        <v>88</v>
      </c>
      <c r="F24" s="10">
        <v>0.3375</v>
      </c>
      <c r="G24" s="20">
        <v>0.372222222222222</v>
      </c>
      <c r="H24" s="20">
        <v>0.401388888888889</v>
      </c>
      <c r="I24" s="16" t="s">
        <v>15</v>
      </c>
      <c r="J24" s="17" t="s">
        <v>89</v>
      </c>
      <c r="K24" s="33" t="s">
        <v>93</v>
      </c>
      <c r="L24" s="33" t="s">
        <v>94</v>
      </c>
      <c r="M24" s="33" t="s">
        <v>95</v>
      </c>
      <c r="N24" s="33" t="s">
        <v>96</v>
      </c>
      <c r="O24" s="33" t="s">
        <v>97</v>
      </c>
      <c r="P24" s="33"/>
    </row>
    <row r="25" ht="15.75" spans="1:16">
      <c r="A25" s="1">
        <v>225</v>
      </c>
      <c r="D25" t="s">
        <v>87</v>
      </c>
      <c r="E25" s="24" t="s">
        <v>88</v>
      </c>
      <c r="F25" s="22">
        <v>0.341666666666667</v>
      </c>
      <c r="G25" s="20">
        <v>0.376388888888889</v>
      </c>
      <c r="H25" s="20">
        <v>0.405555555555556</v>
      </c>
      <c r="I25" s="16" t="s">
        <v>15</v>
      </c>
      <c r="J25" s="17" t="s">
        <v>89</v>
      </c>
      <c r="K25" s="33" t="s">
        <v>98</v>
      </c>
      <c r="L25" s="33" t="s">
        <v>31</v>
      </c>
      <c r="M25" s="33" t="s">
        <v>50</v>
      </c>
      <c r="N25" s="33" t="s">
        <v>99</v>
      </c>
      <c r="O25" s="33" t="s">
        <v>100</v>
      </c>
      <c r="P25" s="33"/>
    </row>
    <row r="26" ht="15.75" spans="1:16">
      <c r="A26" s="1">
        <v>226</v>
      </c>
      <c r="D26" t="s">
        <v>87</v>
      </c>
      <c r="E26" s="24" t="s">
        <v>88</v>
      </c>
      <c r="F26" s="10">
        <v>0.345833333333333</v>
      </c>
      <c r="G26" s="20">
        <v>0.380555555555556</v>
      </c>
      <c r="H26" s="20">
        <v>0.409722222222222</v>
      </c>
      <c r="I26" s="16" t="s">
        <v>15</v>
      </c>
      <c r="J26" s="17" t="s">
        <v>89</v>
      </c>
      <c r="K26" s="38" t="s">
        <v>101</v>
      </c>
      <c r="L26" s="38" t="s">
        <v>102</v>
      </c>
      <c r="M26" s="38" t="s">
        <v>103</v>
      </c>
      <c r="N26" s="38" t="s">
        <v>104</v>
      </c>
      <c r="O26" s="38" t="s">
        <v>105</v>
      </c>
      <c r="P26" s="33"/>
    </row>
    <row r="27" ht="15.75" spans="1:16">
      <c r="A27" s="1">
        <v>227</v>
      </c>
      <c r="D27" t="s">
        <v>87</v>
      </c>
      <c r="E27" s="24" t="s">
        <v>88</v>
      </c>
      <c r="F27" s="22">
        <v>0.35</v>
      </c>
      <c r="G27" s="20">
        <v>0.384722222222222</v>
      </c>
      <c r="H27" s="20">
        <v>0.413888888888889</v>
      </c>
      <c r="I27" s="16" t="s">
        <v>15</v>
      </c>
      <c r="J27" s="17" t="s">
        <v>89</v>
      </c>
      <c r="K27" s="33" t="s">
        <v>106</v>
      </c>
      <c r="L27" s="33" t="s">
        <v>107</v>
      </c>
      <c r="M27" s="33" t="s">
        <v>108</v>
      </c>
      <c r="N27" s="33" t="s">
        <v>109</v>
      </c>
      <c r="O27" s="33" t="s">
        <v>110</v>
      </c>
      <c r="P27" s="33"/>
    </row>
    <row r="28" ht="15.75" spans="1:16">
      <c r="A28" s="1">
        <v>228</v>
      </c>
      <c r="D28" t="s">
        <v>87</v>
      </c>
      <c r="E28" s="24" t="s">
        <v>88</v>
      </c>
      <c r="F28" s="10">
        <v>0.354166666666667</v>
      </c>
      <c r="G28" s="20">
        <v>0.388888888888889</v>
      </c>
      <c r="H28" s="20">
        <v>0.418055555555556</v>
      </c>
      <c r="I28" s="16" t="s">
        <v>15</v>
      </c>
      <c r="J28" s="17" t="s">
        <v>89</v>
      </c>
      <c r="K28" s="33" t="s">
        <v>111</v>
      </c>
      <c r="L28" s="33" t="s">
        <v>112</v>
      </c>
      <c r="M28" s="33" t="s">
        <v>113</v>
      </c>
      <c r="N28" s="33" t="s">
        <v>114</v>
      </c>
      <c r="O28" s="33" t="s">
        <v>115</v>
      </c>
      <c r="P28" s="33"/>
    </row>
    <row r="29" ht="15.75" spans="1:16">
      <c r="A29" s="1">
        <v>229</v>
      </c>
      <c r="D29" t="s">
        <v>87</v>
      </c>
      <c r="E29" s="24" t="s">
        <v>88</v>
      </c>
      <c r="F29" s="22">
        <v>0.358333333333333</v>
      </c>
      <c r="G29" s="20">
        <v>0.393055555555555</v>
      </c>
      <c r="H29" s="20">
        <v>0.422222222222222</v>
      </c>
      <c r="I29" s="16" t="s">
        <v>15</v>
      </c>
      <c r="J29" s="17" t="s">
        <v>89</v>
      </c>
      <c r="K29" s="33" t="s">
        <v>116</v>
      </c>
      <c r="L29" s="33" t="s">
        <v>117</v>
      </c>
      <c r="M29" s="33" t="s">
        <v>118</v>
      </c>
      <c r="N29" s="33" t="s">
        <v>119</v>
      </c>
      <c r="O29" s="33" t="s">
        <v>120</v>
      </c>
      <c r="P29" s="38"/>
    </row>
    <row r="30" ht="15.75" spans="1:16">
      <c r="A30" s="1">
        <v>230</v>
      </c>
      <c r="D30" t="s">
        <v>87</v>
      </c>
      <c r="E30" s="24" t="s">
        <v>88</v>
      </c>
      <c r="F30" s="10">
        <v>0.3625</v>
      </c>
      <c r="G30" s="20">
        <v>0.397222222222222</v>
      </c>
      <c r="H30" s="20">
        <v>0.426388888888889</v>
      </c>
      <c r="I30" s="16" t="s">
        <v>15</v>
      </c>
      <c r="J30" s="17" t="s">
        <v>89</v>
      </c>
      <c r="K30" s="33" t="s">
        <v>30</v>
      </c>
      <c r="L30" s="33" t="s">
        <v>31</v>
      </c>
      <c r="M30" s="33" t="s">
        <v>121</v>
      </c>
      <c r="N30" s="33" t="s">
        <v>33</v>
      </c>
      <c r="O30" s="33" t="s">
        <v>122</v>
      </c>
      <c r="P30" s="33" t="s">
        <v>123</v>
      </c>
    </row>
    <row r="31" ht="15.75" spans="1:16">
      <c r="A31" s="1">
        <v>231</v>
      </c>
      <c r="D31" t="s">
        <v>87</v>
      </c>
      <c r="E31" s="24" t="s">
        <v>88</v>
      </c>
      <c r="F31" s="22">
        <v>0.366666666666667</v>
      </c>
      <c r="G31" s="20">
        <v>0.401388888888889</v>
      </c>
      <c r="H31" s="20">
        <v>0.430555555555555</v>
      </c>
      <c r="I31" s="16" t="s">
        <v>15</v>
      </c>
      <c r="J31" s="17" t="s">
        <v>89</v>
      </c>
      <c r="K31" s="33" t="s">
        <v>106</v>
      </c>
      <c r="L31" s="33" t="s">
        <v>124</v>
      </c>
      <c r="M31" s="33" t="s">
        <v>84</v>
      </c>
      <c r="N31" s="33" t="s">
        <v>125</v>
      </c>
      <c r="O31" s="33" t="s">
        <v>126</v>
      </c>
      <c r="P31" s="33"/>
    </row>
    <row r="32" ht="15.75" spans="1:16">
      <c r="A32" s="1">
        <v>232</v>
      </c>
      <c r="D32" t="s">
        <v>87</v>
      </c>
      <c r="E32" s="24" t="s">
        <v>88</v>
      </c>
      <c r="F32" s="10">
        <v>0.370833333333333</v>
      </c>
      <c r="G32" s="20">
        <v>0.405555555555556</v>
      </c>
      <c r="H32" s="20">
        <v>0.434722222222222</v>
      </c>
      <c r="I32" s="16" t="s">
        <v>15</v>
      </c>
      <c r="J32" s="17" t="s">
        <v>89</v>
      </c>
      <c r="K32" s="31" t="s">
        <v>75</v>
      </c>
      <c r="L32" s="31" t="s">
        <v>127</v>
      </c>
      <c r="M32" s="31" t="s">
        <v>128</v>
      </c>
      <c r="N32" s="31" t="s">
        <v>129</v>
      </c>
      <c r="O32" s="31" t="s">
        <v>130</v>
      </c>
      <c r="P32" s="33"/>
    </row>
    <row r="33" ht="15.75" spans="1:16">
      <c r="A33" s="1">
        <v>233</v>
      </c>
      <c r="D33" t="s">
        <v>87</v>
      </c>
      <c r="E33" s="24" t="s">
        <v>88</v>
      </c>
      <c r="F33" s="22">
        <v>0.375</v>
      </c>
      <c r="G33" s="20">
        <v>0.409722222222223</v>
      </c>
      <c r="H33" s="20">
        <v>0.438888888888889</v>
      </c>
      <c r="I33" s="16" t="s">
        <v>15</v>
      </c>
      <c r="J33" s="17" t="s">
        <v>89</v>
      </c>
      <c r="K33" s="33" t="s">
        <v>131</v>
      </c>
      <c r="L33" s="33" t="s">
        <v>132</v>
      </c>
      <c r="M33" s="33" t="s">
        <v>133</v>
      </c>
      <c r="N33" s="33" t="s">
        <v>119</v>
      </c>
      <c r="O33" s="33" t="s">
        <v>134</v>
      </c>
      <c r="P33" s="33"/>
    </row>
    <row r="34" ht="15.75" spans="1:16">
      <c r="A34" s="1">
        <v>234</v>
      </c>
      <c r="D34" t="s">
        <v>87</v>
      </c>
      <c r="E34" s="24" t="s">
        <v>88</v>
      </c>
      <c r="F34" s="10">
        <v>0.379166666666667</v>
      </c>
      <c r="G34" s="20">
        <v>0.41388888888889</v>
      </c>
      <c r="H34" s="20">
        <v>0.443055555555556</v>
      </c>
      <c r="I34" s="16" t="s">
        <v>15</v>
      </c>
      <c r="J34" s="17" t="s">
        <v>89</v>
      </c>
      <c r="K34" s="33" t="s">
        <v>17</v>
      </c>
      <c r="L34" s="33" t="s">
        <v>17</v>
      </c>
      <c r="M34" s="33" t="s">
        <v>135</v>
      </c>
      <c r="N34" s="33" t="s">
        <v>136</v>
      </c>
      <c r="O34" s="33" t="s">
        <v>137</v>
      </c>
      <c r="P34" s="33"/>
    </row>
    <row r="35" ht="15.75" spans="1:16">
      <c r="A35" s="1">
        <v>235</v>
      </c>
      <c r="D35" t="s">
        <v>87</v>
      </c>
      <c r="E35" s="24" t="s">
        <v>88</v>
      </c>
      <c r="F35" s="22">
        <v>0.383333333333333</v>
      </c>
      <c r="G35" s="20">
        <v>0.425</v>
      </c>
      <c r="H35" s="20">
        <v>0.447222222222223</v>
      </c>
      <c r="I35" s="16" t="s">
        <v>15</v>
      </c>
      <c r="J35" s="17" t="s">
        <v>89</v>
      </c>
      <c r="K35" s="33" t="s">
        <v>93</v>
      </c>
      <c r="L35" s="33" t="s">
        <v>94</v>
      </c>
      <c r="M35" s="33" t="s">
        <v>138</v>
      </c>
      <c r="N35" s="33" t="s">
        <v>139</v>
      </c>
      <c r="O35" s="33" t="s">
        <v>140</v>
      </c>
      <c r="P35" s="33"/>
    </row>
    <row r="36" ht="15.75" spans="1:16">
      <c r="A36" s="1">
        <v>236</v>
      </c>
      <c r="D36" t="s">
        <v>87</v>
      </c>
      <c r="E36" s="24" t="s">
        <v>88</v>
      </c>
      <c r="F36" s="10">
        <v>0.3875</v>
      </c>
      <c r="G36" s="20">
        <v>0.429166666666667</v>
      </c>
      <c r="H36" s="20">
        <v>0.45138888888889</v>
      </c>
      <c r="I36" s="16" t="s">
        <v>15</v>
      </c>
      <c r="J36" s="17" t="s">
        <v>89</v>
      </c>
      <c r="K36" s="33" t="s">
        <v>98</v>
      </c>
      <c r="L36" s="33" t="s">
        <v>31</v>
      </c>
      <c r="M36" s="33" t="s">
        <v>141</v>
      </c>
      <c r="N36" s="33" t="s">
        <v>142</v>
      </c>
      <c r="O36" s="33" t="s">
        <v>143</v>
      </c>
      <c r="P36" s="33"/>
    </row>
    <row r="37" ht="15.75" spans="1:16">
      <c r="A37" s="1">
        <v>237</v>
      </c>
      <c r="D37" t="s">
        <v>87</v>
      </c>
      <c r="E37" s="24" t="s">
        <v>88</v>
      </c>
      <c r="F37" s="22">
        <v>0.391666666666666</v>
      </c>
      <c r="G37" s="20">
        <v>0.433333333333333</v>
      </c>
      <c r="H37" s="20">
        <v>0.455555555555557</v>
      </c>
      <c r="I37" s="16" t="s">
        <v>15</v>
      </c>
      <c r="J37" s="17" t="s">
        <v>89</v>
      </c>
      <c r="K37" s="33" t="s">
        <v>144</v>
      </c>
      <c r="L37" s="33" t="s">
        <v>72</v>
      </c>
      <c r="M37" s="33" t="s">
        <v>145</v>
      </c>
      <c r="N37" s="33" t="s">
        <v>146</v>
      </c>
      <c r="O37" s="33" t="s">
        <v>147</v>
      </c>
      <c r="P37" s="33"/>
    </row>
    <row r="38" ht="15.75" spans="1:16">
      <c r="A38" s="1">
        <v>238</v>
      </c>
      <c r="D38" t="s">
        <v>87</v>
      </c>
      <c r="E38" s="24" t="s">
        <v>88</v>
      </c>
      <c r="F38" s="10">
        <v>0.395833333333333</v>
      </c>
      <c r="G38" s="20">
        <v>0.4375</v>
      </c>
      <c r="H38" s="20">
        <v>0.459722222222224</v>
      </c>
      <c r="I38" s="16" t="s">
        <v>15</v>
      </c>
      <c r="J38" s="17" t="s">
        <v>89</v>
      </c>
      <c r="K38" s="33" t="s">
        <v>106</v>
      </c>
      <c r="L38" s="33" t="s">
        <v>107</v>
      </c>
      <c r="M38" s="33" t="s">
        <v>148</v>
      </c>
      <c r="N38" s="33" t="s">
        <v>149</v>
      </c>
      <c r="O38" s="33" t="s">
        <v>150</v>
      </c>
      <c r="P38" s="38"/>
    </row>
    <row r="39" ht="15.75" spans="1:16">
      <c r="A39" s="1">
        <v>239</v>
      </c>
      <c r="D39" t="s">
        <v>87</v>
      </c>
      <c r="E39" s="24" t="s">
        <v>88</v>
      </c>
      <c r="F39" s="22">
        <v>0.408333333333333</v>
      </c>
      <c r="G39" s="20">
        <v>0.441666666666667</v>
      </c>
      <c r="H39" s="20">
        <v>0.463888888888889</v>
      </c>
      <c r="I39" s="16" t="s">
        <v>15</v>
      </c>
      <c r="J39" s="17" t="s">
        <v>89</v>
      </c>
      <c r="K39" s="33" t="s">
        <v>111</v>
      </c>
      <c r="L39" s="33" t="s">
        <v>112</v>
      </c>
      <c r="M39" s="33" t="s">
        <v>151</v>
      </c>
      <c r="N39" s="33" t="s">
        <v>152</v>
      </c>
      <c r="O39" s="33" t="s">
        <v>153</v>
      </c>
      <c r="P39" s="33"/>
    </row>
    <row r="40" ht="15.75" spans="1:16">
      <c r="A40" s="1">
        <v>240</v>
      </c>
      <c r="D40" t="s">
        <v>87</v>
      </c>
      <c r="E40" s="24" t="s">
        <v>88</v>
      </c>
      <c r="F40" s="10">
        <v>0.4125</v>
      </c>
      <c r="G40" s="20">
        <v>0.445833333333333</v>
      </c>
      <c r="H40" s="20">
        <v>0.468055555555556</v>
      </c>
      <c r="I40" s="16" t="s">
        <v>15</v>
      </c>
      <c r="J40" s="17" t="s">
        <v>89</v>
      </c>
      <c r="K40" s="33" t="s">
        <v>116</v>
      </c>
      <c r="L40" s="33" t="s">
        <v>117</v>
      </c>
      <c r="M40" s="33" t="s">
        <v>154</v>
      </c>
      <c r="N40" s="33" t="s">
        <v>155</v>
      </c>
      <c r="O40" s="33" t="s">
        <v>156</v>
      </c>
      <c r="P40" s="33" t="s">
        <v>123</v>
      </c>
    </row>
    <row r="41" ht="15.75" spans="1:16">
      <c r="A41" s="1">
        <v>241</v>
      </c>
      <c r="D41" t="s">
        <v>87</v>
      </c>
      <c r="E41" s="24" t="s">
        <v>88</v>
      </c>
      <c r="F41" s="22">
        <v>0.416666666666666</v>
      </c>
      <c r="G41" s="20">
        <v>0.45</v>
      </c>
      <c r="H41" s="20">
        <v>0.472222222222222</v>
      </c>
      <c r="I41" s="16" t="s">
        <v>15</v>
      </c>
      <c r="J41" s="17" t="s">
        <v>89</v>
      </c>
      <c r="K41" s="33" t="s">
        <v>30</v>
      </c>
      <c r="L41" s="33" t="s">
        <v>31</v>
      </c>
      <c r="M41" s="33" t="s">
        <v>157</v>
      </c>
      <c r="N41" s="33" t="s">
        <v>158</v>
      </c>
      <c r="O41" s="33" t="s">
        <v>159</v>
      </c>
      <c r="P41" s="33"/>
    </row>
    <row r="42" ht="15.75" spans="1:16">
      <c r="A42" s="1">
        <v>242</v>
      </c>
      <c r="D42" t="s">
        <v>87</v>
      </c>
      <c r="E42" s="24" t="s">
        <v>88</v>
      </c>
      <c r="F42" s="10">
        <v>0.420833333333333</v>
      </c>
      <c r="G42" s="20">
        <v>0.454166666666667</v>
      </c>
      <c r="H42" s="20">
        <v>0.476388888888889</v>
      </c>
      <c r="I42" s="16" t="s">
        <v>15</v>
      </c>
      <c r="J42" s="17" t="s">
        <v>89</v>
      </c>
      <c r="K42" s="33" t="s">
        <v>106</v>
      </c>
      <c r="L42" s="33" t="s">
        <v>124</v>
      </c>
      <c r="M42" s="33" t="s">
        <v>160</v>
      </c>
      <c r="N42" s="33" t="s">
        <v>161</v>
      </c>
      <c r="O42" s="33" t="s">
        <v>162</v>
      </c>
      <c r="P42" s="33"/>
    </row>
    <row r="43" ht="15.75" spans="1:16">
      <c r="A43" s="1">
        <v>243</v>
      </c>
      <c r="D43" t="s">
        <v>87</v>
      </c>
      <c r="E43" s="24" t="s">
        <v>88</v>
      </c>
      <c r="F43" s="22">
        <v>0.425</v>
      </c>
      <c r="G43" s="20">
        <v>0.465277777777778</v>
      </c>
      <c r="H43" s="20">
        <v>0.480555555555555</v>
      </c>
      <c r="I43" s="16" t="s">
        <v>15</v>
      </c>
      <c r="J43" s="17" t="s">
        <v>89</v>
      </c>
      <c r="K43" s="31" t="s">
        <v>75</v>
      </c>
      <c r="L43" s="31" t="s">
        <v>127</v>
      </c>
      <c r="M43" s="31" t="s">
        <v>163</v>
      </c>
      <c r="N43" s="31" t="s">
        <v>164</v>
      </c>
      <c r="O43" s="31" t="s">
        <v>165</v>
      </c>
      <c r="P43" s="31"/>
    </row>
    <row r="44" ht="15.75" spans="1:16">
      <c r="A44" s="1">
        <v>244</v>
      </c>
      <c r="D44" t="s">
        <v>87</v>
      </c>
      <c r="E44" s="24" t="s">
        <v>88</v>
      </c>
      <c r="F44" s="10">
        <v>0.429166666666666</v>
      </c>
      <c r="G44" s="20">
        <v>0.468055555555556</v>
      </c>
      <c r="H44" s="20">
        <v>0.483333333333333</v>
      </c>
      <c r="I44" s="16" t="s">
        <v>15</v>
      </c>
      <c r="J44" s="17" t="s">
        <v>89</v>
      </c>
      <c r="K44" s="33" t="s">
        <v>131</v>
      </c>
      <c r="L44" s="33" t="s">
        <v>132</v>
      </c>
      <c r="M44" s="33" t="s">
        <v>166</v>
      </c>
      <c r="N44" s="33" t="s">
        <v>167</v>
      </c>
      <c r="O44" s="33" t="s">
        <v>168</v>
      </c>
      <c r="P44" s="33"/>
    </row>
    <row r="45" ht="15.75" spans="1:16">
      <c r="A45" s="1">
        <v>245</v>
      </c>
      <c r="D45" t="s">
        <v>87</v>
      </c>
      <c r="E45" s="24" t="s">
        <v>88</v>
      </c>
      <c r="F45" s="22">
        <v>0.433333333333333</v>
      </c>
      <c r="G45" s="20">
        <v>0.470833333333333</v>
      </c>
      <c r="H45" s="20">
        <v>0.486111111111111</v>
      </c>
      <c r="I45" s="16" t="s">
        <v>15</v>
      </c>
      <c r="J45" s="17" t="s">
        <v>89</v>
      </c>
      <c r="K45" s="33" t="s">
        <v>17</v>
      </c>
      <c r="L45" s="33" t="s">
        <v>169</v>
      </c>
      <c r="M45" s="33" t="s">
        <v>123</v>
      </c>
      <c r="N45" s="33" t="s">
        <v>123</v>
      </c>
      <c r="O45" s="33" t="s">
        <v>123</v>
      </c>
      <c r="P45" s="33"/>
    </row>
    <row r="46" ht="15.75" spans="1:17">
      <c r="A46" s="1">
        <v>246</v>
      </c>
      <c r="D46" t="s">
        <v>87</v>
      </c>
      <c r="E46" s="24" t="s">
        <v>88</v>
      </c>
      <c r="F46" s="10">
        <v>0.437499999999999</v>
      </c>
      <c r="G46" s="20">
        <v>0.473611111111111</v>
      </c>
      <c r="H46" s="20">
        <v>0.488888888888889</v>
      </c>
      <c r="I46" s="16" t="s">
        <v>15</v>
      </c>
      <c r="J46" s="17" t="s">
        <v>89</v>
      </c>
      <c r="K46" s="33" t="s">
        <v>111</v>
      </c>
      <c r="L46" s="33" t="s">
        <v>72</v>
      </c>
      <c r="M46" s="33" t="s">
        <v>170</v>
      </c>
      <c r="N46" s="33" t="s">
        <v>171</v>
      </c>
      <c r="O46" s="33" t="s">
        <v>172</v>
      </c>
      <c r="P46" s="33"/>
      <c r="Q46" s="88"/>
    </row>
    <row r="47" ht="15.75" spans="1:16">
      <c r="A47" s="1">
        <v>247</v>
      </c>
      <c r="D47" t="s">
        <v>87</v>
      </c>
      <c r="E47" s="24" t="s">
        <v>88</v>
      </c>
      <c r="F47" s="22">
        <v>0.441666666666666</v>
      </c>
      <c r="G47" s="20">
        <v>0.476388888888889</v>
      </c>
      <c r="H47" s="20">
        <v>0.491666666666667</v>
      </c>
      <c r="I47" s="16" t="s">
        <v>15</v>
      </c>
      <c r="J47" s="17" t="s">
        <v>89</v>
      </c>
      <c r="K47" s="33" t="s">
        <v>26</v>
      </c>
      <c r="L47" s="33" t="s">
        <v>72</v>
      </c>
      <c r="M47" s="33" t="s">
        <v>173</v>
      </c>
      <c r="N47" s="33" t="s">
        <v>174</v>
      </c>
      <c r="O47" s="33" t="s">
        <v>175</v>
      </c>
      <c r="P47" s="33"/>
    </row>
    <row r="48" ht="15.75" spans="1:17">
      <c r="A48" s="1">
        <v>248</v>
      </c>
      <c r="D48" t="s">
        <v>87</v>
      </c>
      <c r="E48" s="24" t="s">
        <v>88</v>
      </c>
      <c r="F48" s="10">
        <v>0.445833333333333</v>
      </c>
      <c r="G48" s="11">
        <v>0.479166666666667</v>
      </c>
      <c r="H48" s="11">
        <v>0.494444444444444</v>
      </c>
      <c r="I48" s="16" t="s">
        <v>15</v>
      </c>
      <c r="J48" s="17" t="s">
        <v>89</v>
      </c>
      <c r="K48" s="33" t="s">
        <v>176</v>
      </c>
      <c r="L48" s="33" t="s">
        <v>72</v>
      </c>
      <c r="M48" s="33" t="s">
        <v>177</v>
      </c>
      <c r="N48" s="33" t="s">
        <v>178</v>
      </c>
      <c r="O48" s="33" t="s">
        <v>179</v>
      </c>
      <c r="P48" s="33"/>
      <c r="Q48" s="88"/>
    </row>
    <row r="49" ht="15.75" spans="1:16">
      <c r="A49" s="1">
        <v>249</v>
      </c>
      <c r="D49" t="s">
        <v>87</v>
      </c>
      <c r="E49" s="24" t="s">
        <v>88</v>
      </c>
      <c r="F49" s="22">
        <v>0.449999999999999</v>
      </c>
      <c r="G49" s="20">
        <v>0.481944444444444</v>
      </c>
      <c r="H49" s="20">
        <v>0.497222222222222</v>
      </c>
      <c r="I49" s="16" t="s">
        <v>15</v>
      </c>
      <c r="J49" s="17" t="s">
        <v>89</v>
      </c>
      <c r="K49" s="33" t="s">
        <v>21</v>
      </c>
      <c r="L49" s="33" t="s">
        <v>72</v>
      </c>
      <c r="M49" s="33" t="s">
        <v>180</v>
      </c>
      <c r="N49" s="33" t="s">
        <v>69</v>
      </c>
      <c r="O49" s="33" t="s">
        <v>181</v>
      </c>
      <c r="P49" s="33"/>
    </row>
    <row r="50" ht="15.75" spans="1:16">
      <c r="A50" s="1">
        <v>250</v>
      </c>
      <c r="D50" t="s">
        <v>87</v>
      </c>
      <c r="E50" s="24" t="s">
        <v>88</v>
      </c>
      <c r="F50" s="10">
        <v>0.454166666666666</v>
      </c>
      <c r="G50" s="20">
        <v>0.484722222222222</v>
      </c>
      <c r="H50" s="20">
        <v>0.5</v>
      </c>
      <c r="I50" s="16" t="s">
        <v>15</v>
      </c>
      <c r="J50" s="17" t="s">
        <v>89</v>
      </c>
      <c r="K50" s="33" t="s">
        <v>182</v>
      </c>
      <c r="L50" s="33" t="s">
        <v>72</v>
      </c>
      <c r="M50" s="33" t="s">
        <v>183</v>
      </c>
      <c r="N50" s="33" t="s">
        <v>184</v>
      </c>
      <c r="O50" s="33" t="s">
        <v>185</v>
      </c>
      <c r="P50" s="33">
        <v>21927</v>
      </c>
    </row>
    <row r="51" ht="15.75" spans="1:16">
      <c r="A51" s="1">
        <v>251</v>
      </c>
      <c r="D51" t="s">
        <v>87</v>
      </c>
      <c r="E51" s="24" t="s">
        <v>88</v>
      </c>
      <c r="F51" s="22">
        <v>0.458333333333333</v>
      </c>
      <c r="G51" s="20">
        <v>0.4875</v>
      </c>
      <c r="H51" s="20">
        <v>0.502777777777778</v>
      </c>
      <c r="I51" s="16" t="s">
        <v>15</v>
      </c>
      <c r="J51" s="17" t="s">
        <v>89</v>
      </c>
      <c r="K51" s="38" t="s">
        <v>101</v>
      </c>
      <c r="L51" s="38" t="s">
        <v>102</v>
      </c>
      <c r="M51" s="38" t="s">
        <v>186</v>
      </c>
      <c r="N51" s="38" t="s">
        <v>187</v>
      </c>
      <c r="O51" s="38" t="s">
        <v>188</v>
      </c>
      <c r="P51" s="32"/>
    </row>
    <row r="52" ht="15.75" spans="1:16">
      <c r="A52" s="1">
        <v>255</v>
      </c>
      <c r="D52" t="s">
        <v>189</v>
      </c>
      <c r="E52" s="24" t="s">
        <v>88</v>
      </c>
      <c r="F52" s="22">
        <v>0.333333333333333</v>
      </c>
      <c r="G52" s="20">
        <v>0.369444444444444</v>
      </c>
      <c r="H52" s="20">
        <v>0.398611111111111</v>
      </c>
      <c r="I52" s="16" t="s">
        <v>15</v>
      </c>
      <c r="J52" s="13" t="s">
        <v>89</v>
      </c>
      <c r="K52" s="33" t="s">
        <v>17</v>
      </c>
      <c r="L52" s="33" t="s">
        <v>17</v>
      </c>
      <c r="M52" s="33" t="s">
        <v>190</v>
      </c>
      <c r="N52" s="33" t="s">
        <v>191</v>
      </c>
      <c r="O52" s="33" t="s">
        <v>192</v>
      </c>
      <c r="P52" s="33"/>
    </row>
    <row r="53" ht="15.75" spans="1:16">
      <c r="A53" s="1">
        <v>256</v>
      </c>
      <c r="D53" t="s">
        <v>189</v>
      </c>
      <c r="E53" s="24" t="s">
        <v>88</v>
      </c>
      <c r="F53" s="10">
        <v>0.3375</v>
      </c>
      <c r="G53" s="20">
        <v>0.373611111111111</v>
      </c>
      <c r="H53" s="20">
        <v>0.402777777777778</v>
      </c>
      <c r="I53" s="16" t="s">
        <v>15</v>
      </c>
      <c r="J53" s="13" t="s">
        <v>89</v>
      </c>
      <c r="K53" s="33" t="s">
        <v>93</v>
      </c>
      <c r="L53" s="33" t="s">
        <v>94</v>
      </c>
      <c r="M53" s="33" t="s">
        <v>193</v>
      </c>
      <c r="N53" s="33" t="s">
        <v>194</v>
      </c>
      <c r="O53" s="33" t="s">
        <v>195</v>
      </c>
      <c r="P53" s="33"/>
    </row>
    <row r="54" ht="15.75" spans="1:16">
      <c r="A54" s="1">
        <v>257</v>
      </c>
      <c r="D54" t="s">
        <v>189</v>
      </c>
      <c r="E54" s="24" t="s">
        <v>88</v>
      </c>
      <c r="F54" s="22">
        <v>0.341666666666667</v>
      </c>
      <c r="G54" s="20">
        <v>0.377777777777778</v>
      </c>
      <c r="H54" s="20">
        <v>0.406944444444444</v>
      </c>
      <c r="I54" s="16" t="s">
        <v>15</v>
      </c>
      <c r="J54" s="13" t="s">
        <v>89</v>
      </c>
      <c r="K54" s="33" t="s">
        <v>98</v>
      </c>
      <c r="L54" s="33" t="s">
        <v>31</v>
      </c>
      <c r="M54" s="33" t="s">
        <v>196</v>
      </c>
      <c r="N54" s="33" t="s">
        <v>197</v>
      </c>
      <c r="O54" s="33" t="s">
        <v>198</v>
      </c>
      <c r="P54" s="33" t="s">
        <v>123</v>
      </c>
    </row>
    <row r="55" ht="15.75" spans="1:16">
      <c r="A55" s="1">
        <v>258</v>
      </c>
      <c r="D55" t="s">
        <v>189</v>
      </c>
      <c r="E55" s="24" t="s">
        <v>88</v>
      </c>
      <c r="F55" s="10">
        <v>0.345833333333333</v>
      </c>
      <c r="G55" s="20">
        <v>0.381944444444444</v>
      </c>
      <c r="H55" s="20">
        <v>0.411111111111111</v>
      </c>
      <c r="I55" s="16" t="s">
        <v>15</v>
      </c>
      <c r="J55" s="13" t="s">
        <v>89</v>
      </c>
      <c r="K55" s="38" t="s">
        <v>101</v>
      </c>
      <c r="L55" s="38" t="s">
        <v>102</v>
      </c>
      <c r="M55" s="38" t="s">
        <v>128</v>
      </c>
      <c r="N55" s="38" t="s">
        <v>199</v>
      </c>
      <c r="O55" s="38" t="s">
        <v>200</v>
      </c>
      <c r="P55" s="38"/>
    </row>
    <row r="56" ht="15.75" spans="1:16">
      <c r="A56" s="1">
        <v>259</v>
      </c>
      <c r="D56" t="s">
        <v>189</v>
      </c>
      <c r="E56" s="24" t="s">
        <v>88</v>
      </c>
      <c r="F56" s="22">
        <v>0.35</v>
      </c>
      <c r="G56" s="20">
        <v>0.386111111111111</v>
      </c>
      <c r="H56" s="20">
        <v>0.415277777777778</v>
      </c>
      <c r="I56" s="16" t="s">
        <v>15</v>
      </c>
      <c r="J56" s="13" t="s">
        <v>89</v>
      </c>
      <c r="K56" s="33" t="s">
        <v>106</v>
      </c>
      <c r="L56" s="33" t="s">
        <v>107</v>
      </c>
      <c r="M56" s="33" t="s">
        <v>201</v>
      </c>
      <c r="N56" s="33" t="s">
        <v>202</v>
      </c>
      <c r="O56" s="33" t="s">
        <v>203</v>
      </c>
      <c r="P56" s="33"/>
    </row>
    <row r="57" ht="15.75" spans="1:16">
      <c r="A57" s="1">
        <v>260</v>
      </c>
      <c r="D57" t="s">
        <v>189</v>
      </c>
      <c r="E57" s="24" t="s">
        <v>88</v>
      </c>
      <c r="F57" s="10">
        <v>0.354166666666667</v>
      </c>
      <c r="G57" s="20">
        <v>0.390277777777778</v>
      </c>
      <c r="H57" s="20">
        <v>0.419444444444444</v>
      </c>
      <c r="I57" s="16" t="s">
        <v>15</v>
      </c>
      <c r="J57" s="13" t="s">
        <v>89</v>
      </c>
      <c r="K57" s="33" t="s">
        <v>111</v>
      </c>
      <c r="L57" s="33" t="s">
        <v>112</v>
      </c>
      <c r="M57" s="33" t="s">
        <v>204</v>
      </c>
      <c r="N57" s="33" t="s">
        <v>205</v>
      </c>
      <c r="O57" s="33" t="s">
        <v>206</v>
      </c>
      <c r="P57" s="33"/>
    </row>
    <row r="58" ht="15.75" spans="1:16">
      <c r="A58" s="1">
        <v>261</v>
      </c>
      <c r="D58" t="s">
        <v>189</v>
      </c>
      <c r="E58" s="24" t="s">
        <v>88</v>
      </c>
      <c r="F58" s="22">
        <v>0.358333333333333</v>
      </c>
      <c r="G58" s="20">
        <v>0.394444444444444</v>
      </c>
      <c r="H58" s="20">
        <v>0.423611111111111</v>
      </c>
      <c r="I58" s="16" t="s">
        <v>15</v>
      </c>
      <c r="J58" s="13" t="s">
        <v>89</v>
      </c>
      <c r="K58" s="33" t="s">
        <v>116</v>
      </c>
      <c r="L58" s="33" t="s">
        <v>117</v>
      </c>
      <c r="M58" s="33" t="s">
        <v>207</v>
      </c>
      <c r="N58" s="33" t="s">
        <v>208</v>
      </c>
      <c r="O58" s="33" t="s">
        <v>209</v>
      </c>
      <c r="P58" s="33" t="s">
        <v>123</v>
      </c>
    </row>
    <row r="59" ht="15.75" spans="1:16">
      <c r="A59" s="1">
        <v>262</v>
      </c>
      <c r="D59" t="s">
        <v>189</v>
      </c>
      <c r="E59" s="24" t="s">
        <v>88</v>
      </c>
      <c r="F59" s="10">
        <v>0.3625</v>
      </c>
      <c r="G59" s="20">
        <v>0.398611111111111</v>
      </c>
      <c r="H59" s="20">
        <v>0.427777777777778</v>
      </c>
      <c r="I59" s="16" t="s">
        <v>15</v>
      </c>
      <c r="J59" s="13" t="s">
        <v>89</v>
      </c>
      <c r="K59" s="33" t="s">
        <v>30</v>
      </c>
      <c r="L59" s="33" t="s">
        <v>31</v>
      </c>
      <c r="M59" s="33" t="s">
        <v>210</v>
      </c>
      <c r="N59" s="33" t="s">
        <v>211</v>
      </c>
      <c r="O59" s="33" t="s">
        <v>212</v>
      </c>
      <c r="P59" s="33"/>
    </row>
    <row r="60" ht="15.75" spans="1:16">
      <c r="A60" s="1">
        <v>263</v>
      </c>
      <c r="D60" t="s">
        <v>189</v>
      </c>
      <c r="E60" s="24" t="s">
        <v>88</v>
      </c>
      <c r="F60" s="22">
        <v>0.366666666666667</v>
      </c>
      <c r="G60" s="20">
        <v>0.402777777777778</v>
      </c>
      <c r="H60" s="20">
        <v>0.431944444444444</v>
      </c>
      <c r="I60" s="16" t="s">
        <v>15</v>
      </c>
      <c r="J60" s="13" t="s">
        <v>89</v>
      </c>
      <c r="K60" s="33" t="s">
        <v>106</v>
      </c>
      <c r="L60" s="33" t="s">
        <v>124</v>
      </c>
      <c r="M60" s="33" t="s">
        <v>213</v>
      </c>
      <c r="N60" s="33" t="s">
        <v>214</v>
      </c>
      <c r="O60" s="33" t="s">
        <v>215</v>
      </c>
      <c r="P60" s="33"/>
    </row>
    <row r="61" ht="15.75" spans="1:16">
      <c r="A61" s="1">
        <v>264</v>
      </c>
      <c r="D61" t="s">
        <v>189</v>
      </c>
      <c r="E61" s="24" t="s">
        <v>88</v>
      </c>
      <c r="F61" s="10">
        <v>0.370833333333333</v>
      </c>
      <c r="G61" s="20">
        <v>0.406944444444444</v>
      </c>
      <c r="H61" s="20">
        <v>0.436111111111111</v>
      </c>
      <c r="I61" s="16" t="s">
        <v>15</v>
      </c>
      <c r="J61" s="13" t="s">
        <v>89</v>
      </c>
      <c r="K61" s="31" t="s">
        <v>75</v>
      </c>
      <c r="L61" s="31" t="s">
        <v>127</v>
      </c>
      <c r="M61" s="31" t="s">
        <v>216</v>
      </c>
      <c r="N61" s="31" t="s">
        <v>217</v>
      </c>
      <c r="O61" s="31" t="s">
        <v>218</v>
      </c>
      <c r="P61" s="33"/>
    </row>
    <row r="62" ht="15.75" spans="1:16">
      <c r="A62" s="1">
        <v>265</v>
      </c>
      <c r="D62" t="s">
        <v>189</v>
      </c>
      <c r="E62" s="24" t="s">
        <v>88</v>
      </c>
      <c r="F62" s="22">
        <v>0.375</v>
      </c>
      <c r="G62" s="20">
        <v>0.41111111111111</v>
      </c>
      <c r="H62" s="20">
        <v>0.440277777777778</v>
      </c>
      <c r="I62" s="16" t="s">
        <v>15</v>
      </c>
      <c r="J62" s="13" t="s">
        <v>89</v>
      </c>
      <c r="K62" s="33" t="s">
        <v>131</v>
      </c>
      <c r="L62" s="33" t="s">
        <v>132</v>
      </c>
      <c r="M62" s="33" t="s">
        <v>219</v>
      </c>
      <c r="N62" s="33" t="s">
        <v>220</v>
      </c>
      <c r="O62" s="33" t="s">
        <v>221</v>
      </c>
      <c r="P62" s="31"/>
    </row>
    <row r="63" ht="15.75" spans="1:16">
      <c r="A63" s="1">
        <v>266</v>
      </c>
      <c r="D63" t="s">
        <v>189</v>
      </c>
      <c r="E63" s="24" t="s">
        <v>88</v>
      </c>
      <c r="F63" s="10">
        <v>0.379166666666667</v>
      </c>
      <c r="G63" s="20">
        <v>0.415277777777776</v>
      </c>
      <c r="H63" s="20">
        <v>0.444444444444445</v>
      </c>
      <c r="I63" s="16" t="s">
        <v>15</v>
      </c>
      <c r="J63" s="13" t="s">
        <v>89</v>
      </c>
      <c r="K63" s="33" t="s">
        <v>17</v>
      </c>
      <c r="L63" s="33" t="s">
        <v>17</v>
      </c>
      <c r="M63" s="33" t="s">
        <v>222</v>
      </c>
      <c r="N63" s="33" t="s">
        <v>223</v>
      </c>
      <c r="O63" s="33" t="s">
        <v>224</v>
      </c>
      <c r="P63" s="33"/>
    </row>
    <row r="64" ht="15.75" spans="1:16">
      <c r="A64" s="1">
        <v>267</v>
      </c>
      <c r="D64" t="s">
        <v>189</v>
      </c>
      <c r="E64" s="24" t="s">
        <v>88</v>
      </c>
      <c r="F64" s="22">
        <v>0.383333333333333</v>
      </c>
      <c r="G64" s="20">
        <v>0.426388888888889</v>
      </c>
      <c r="H64" s="20">
        <v>0.448611111111112</v>
      </c>
      <c r="I64" s="16" t="s">
        <v>15</v>
      </c>
      <c r="J64" s="13" t="s">
        <v>89</v>
      </c>
      <c r="K64" s="33" t="s">
        <v>93</v>
      </c>
      <c r="L64" s="33" t="s">
        <v>94</v>
      </c>
      <c r="M64" s="33" t="s">
        <v>225</v>
      </c>
      <c r="N64" s="33" t="s">
        <v>226</v>
      </c>
      <c r="O64" s="33" t="s">
        <v>227</v>
      </c>
      <c r="P64" s="33"/>
    </row>
    <row r="65" ht="15.75" spans="1:16">
      <c r="A65" s="1">
        <v>268</v>
      </c>
      <c r="D65" t="s">
        <v>189</v>
      </c>
      <c r="E65" s="24" t="s">
        <v>88</v>
      </c>
      <c r="F65" s="10">
        <v>0.3875</v>
      </c>
      <c r="G65" s="20">
        <v>0.430555555555556</v>
      </c>
      <c r="H65" s="20">
        <v>0.452777777777779</v>
      </c>
      <c r="I65" s="16" t="s">
        <v>15</v>
      </c>
      <c r="J65" s="13" t="s">
        <v>89</v>
      </c>
      <c r="K65" s="33" t="s">
        <v>98</v>
      </c>
      <c r="L65" s="33" t="s">
        <v>31</v>
      </c>
      <c r="M65" s="33" t="s">
        <v>138</v>
      </c>
      <c r="N65" s="33" t="s">
        <v>69</v>
      </c>
      <c r="O65" s="33" t="s">
        <v>228</v>
      </c>
      <c r="P65" s="33"/>
    </row>
    <row r="66" ht="15.75" spans="1:16">
      <c r="A66" s="1">
        <v>269</v>
      </c>
      <c r="D66" t="s">
        <v>189</v>
      </c>
      <c r="E66" s="24" t="s">
        <v>88</v>
      </c>
      <c r="F66" s="22">
        <v>0.391666666666666</v>
      </c>
      <c r="G66" s="20">
        <v>0.434722222222222</v>
      </c>
      <c r="H66" s="20">
        <v>0.456944444444446</v>
      </c>
      <c r="I66" s="16" t="s">
        <v>15</v>
      </c>
      <c r="J66" s="13" t="s">
        <v>89</v>
      </c>
      <c r="K66" s="38" t="s">
        <v>101</v>
      </c>
      <c r="L66" s="38" t="s">
        <v>102</v>
      </c>
      <c r="M66" s="38" t="s">
        <v>229</v>
      </c>
      <c r="N66" s="38" t="s">
        <v>230</v>
      </c>
      <c r="O66" s="38" t="s">
        <v>231</v>
      </c>
      <c r="P66" s="33" t="s">
        <v>123</v>
      </c>
    </row>
    <row r="67" ht="15.75" spans="1:16">
      <c r="A67" s="1">
        <v>270</v>
      </c>
      <c r="D67" t="s">
        <v>189</v>
      </c>
      <c r="E67" s="24" t="s">
        <v>88</v>
      </c>
      <c r="F67" s="10">
        <v>0.395833333333333</v>
      </c>
      <c r="G67" s="20">
        <v>0.438888888888889</v>
      </c>
      <c r="H67" s="20">
        <v>0.461111111111113</v>
      </c>
      <c r="I67" s="16" t="s">
        <v>15</v>
      </c>
      <c r="J67" s="13" t="s">
        <v>89</v>
      </c>
      <c r="K67" s="33" t="s">
        <v>106</v>
      </c>
      <c r="L67" s="33" t="s">
        <v>124</v>
      </c>
      <c r="M67" s="33" t="s">
        <v>232</v>
      </c>
      <c r="N67" s="33" t="s">
        <v>233</v>
      </c>
      <c r="O67" s="33" t="s">
        <v>234</v>
      </c>
      <c r="P67" s="38"/>
    </row>
    <row r="68" ht="15.75" spans="1:16">
      <c r="A68" s="1">
        <v>271</v>
      </c>
      <c r="D68" t="s">
        <v>189</v>
      </c>
      <c r="E68" s="24" t="s">
        <v>88</v>
      </c>
      <c r="F68" s="22">
        <v>0.408333333333333</v>
      </c>
      <c r="G68" s="20">
        <v>0.443055555555556</v>
      </c>
      <c r="H68" s="20">
        <v>0.465277777777778</v>
      </c>
      <c r="I68" s="16" t="s">
        <v>15</v>
      </c>
      <c r="J68" s="13" t="s">
        <v>89</v>
      </c>
      <c r="K68" s="33" t="s">
        <v>111</v>
      </c>
      <c r="L68" s="33" t="s">
        <v>112</v>
      </c>
      <c r="M68" s="33" t="s">
        <v>235</v>
      </c>
      <c r="N68" s="33" t="s">
        <v>236</v>
      </c>
      <c r="O68" s="33" t="s">
        <v>237</v>
      </c>
      <c r="P68" s="33"/>
    </row>
    <row r="69" ht="15.75" spans="1:16">
      <c r="A69" s="1">
        <v>272</v>
      </c>
      <c r="D69" t="s">
        <v>189</v>
      </c>
      <c r="E69" s="24" t="s">
        <v>88</v>
      </c>
      <c r="F69" s="10">
        <v>0.4125</v>
      </c>
      <c r="G69" s="20">
        <v>0.447222222222222</v>
      </c>
      <c r="H69" s="20">
        <v>0.469444444444444</v>
      </c>
      <c r="I69" s="16" t="s">
        <v>15</v>
      </c>
      <c r="J69" s="13" t="s">
        <v>89</v>
      </c>
      <c r="K69" s="33" t="s">
        <v>116</v>
      </c>
      <c r="L69" s="33" t="s">
        <v>117</v>
      </c>
      <c r="M69" s="33" t="s">
        <v>238</v>
      </c>
      <c r="N69" s="33" t="s">
        <v>239</v>
      </c>
      <c r="O69" s="33" t="s">
        <v>240</v>
      </c>
      <c r="P69" s="33"/>
    </row>
    <row r="70" ht="15.75" spans="1:16">
      <c r="A70" s="1">
        <v>273</v>
      </c>
      <c r="D70" t="s">
        <v>189</v>
      </c>
      <c r="E70" s="24" t="s">
        <v>88</v>
      </c>
      <c r="F70" s="22">
        <v>0.416666666666666</v>
      </c>
      <c r="G70" s="20">
        <v>0.451388888888889</v>
      </c>
      <c r="H70" s="20">
        <v>0.473611111111111</v>
      </c>
      <c r="I70" s="16" t="s">
        <v>15</v>
      </c>
      <c r="J70" s="13" t="s">
        <v>89</v>
      </c>
      <c r="K70" s="33" t="s">
        <v>30</v>
      </c>
      <c r="L70" s="33" t="s">
        <v>31</v>
      </c>
      <c r="M70" s="33" t="s">
        <v>241</v>
      </c>
      <c r="N70" s="33" t="s">
        <v>242</v>
      </c>
      <c r="O70" s="33" t="s">
        <v>243</v>
      </c>
      <c r="P70" s="33" t="s">
        <v>123</v>
      </c>
    </row>
    <row r="71" ht="15.75" spans="1:17">
      <c r="A71" s="1">
        <v>274</v>
      </c>
      <c r="D71" t="s">
        <v>189</v>
      </c>
      <c r="E71" s="24" t="s">
        <v>88</v>
      </c>
      <c r="F71" s="10">
        <v>0.420833333333333</v>
      </c>
      <c r="G71" s="20">
        <v>0.455555555555556</v>
      </c>
      <c r="H71" s="20">
        <v>0.477777777777778</v>
      </c>
      <c r="I71" s="16" t="s">
        <v>15</v>
      </c>
      <c r="J71" s="13" t="s">
        <v>89</v>
      </c>
      <c r="K71" s="33" t="s">
        <v>106</v>
      </c>
      <c r="L71" s="33" t="s">
        <v>107</v>
      </c>
      <c r="M71" s="33" t="s">
        <v>244</v>
      </c>
      <c r="N71" s="33" t="s">
        <v>69</v>
      </c>
      <c r="O71" s="33" t="s">
        <v>245</v>
      </c>
      <c r="P71" s="33"/>
      <c r="Q71" s="88"/>
    </row>
    <row r="72" ht="15.75" spans="1:17">
      <c r="A72" s="1">
        <v>275</v>
      </c>
      <c r="D72" t="s">
        <v>189</v>
      </c>
      <c r="E72" s="24" t="s">
        <v>88</v>
      </c>
      <c r="F72" s="22">
        <v>0.425</v>
      </c>
      <c r="G72" s="20">
        <v>0.466666666666667</v>
      </c>
      <c r="H72" s="20">
        <v>0.481944444444445</v>
      </c>
      <c r="I72" s="16" t="s">
        <v>15</v>
      </c>
      <c r="J72" s="13" t="s">
        <v>89</v>
      </c>
      <c r="K72" s="31" t="s">
        <v>75</v>
      </c>
      <c r="L72" s="31" t="s">
        <v>127</v>
      </c>
      <c r="M72" s="31" t="s">
        <v>246</v>
      </c>
      <c r="N72" s="31" t="s">
        <v>247</v>
      </c>
      <c r="O72" s="31" t="s">
        <v>248</v>
      </c>
      <c r="P72" s="33"/>
      <c r="Q72" s="88"/>
    </row>
    <row r="73" ht="15.75" spans="1:16">
      <c r="A73" s="1">
        <v>276</v>
      </c>
      <c r="D73" t="s">
        <v>189</v>
      </c>
      <c r="E73" s="24" t="s">
        <v>88</v>
      </c>
      <c r="F73" s="10">
        <v>0.429166666666666</v>
      </c>
      <c r="G73" s="20">
        <v>0.469444444444444</v>
      </c>
      <c r="H73" s="20">
        <v>0.484722222222222</v>
      </c>
      <c r="I73" s="16" t="s">
        <v>15</v>
      </c>
      <c r="J73" s="13" t="s">
        <v>89</v>
      </c>
      <c r="K73" s="33" t="s">
        <v>131</v>
      </c>
      <c r="L73" s="33" t="s">
        <v>132</v>
      </c>
      <c r="M73" s="33" t="s">
        <v>249</v>
      </c>
      <c r="N73" s="33" t="s">
        <v>250</v>
      </c>
      <c r="O73" s="33" t="s">
        <v>251</v>
      </c>
      <c r="P73" s="33"/>
    </row>
    <row r="74" ht="15.75" spans="1:16">
      <c r="A74" s="1">
        <v>277</v>
      </c>
      <c r="D74" t="s">
        <v>189</v>
      </c>
      <c r="E74" s="24" t="s">
        <v>88</v>
      </c>
      <c r="F74" s="22">
        <v>0.433333333333333</v>
      </c>
      <c r="G74" s="20">
        <v>0.472222222222222</v>
      </c>
      <c r="H74" s="20">
        <v>0.4875</v>
      </c>
      <c r="I74" s="16" t="s">
        <v>15</v>
      </c>
      <c r="J74" s="13" t="s">
        <v>89</v>
      </c>
      <c r="K74" s="33" t="s">
        <v>252</v>
      </c>
      <c r="L74" s="33" t="s">
        <v>72</v>
      </c>
      <c r="M74" s="33" t="s">
        <v>253</v>
      </c>
      <c r="N74" s="33" t="s">
        <v>254</v>
      </c>
      <c r="O74" s="33" t="s">
        <v>255</v>
      </c>
      <c r="P74" s="31"/>
    </row>
    <row r="75" ht="15.75" spans="1:16">
      <c r="A75" s="1">
        <v>278</v>
      </c>
      <c r="D75" t="s">
        <v>189</v>
      </c>
      <c r="E75" s="24" t="s">
        <v>88</v>
      </c>
      <c r="F75" s="10">
        <v>0.437499999999999</v>
      </c>
      <c r="G75" s="20">
        <v>0.475</v>
      </c>
      <c r="H75" s="20">
        <v>0.490277777777778</v>
      </c>
      <c r="I75" s="16" t="s">
        <v>15</v>
      </c>
      <c r="J75" s="13" t="s">
        <v>89</v>
      </c>
      <c r="K75" s="43" t="s">
        <v>256</v>
      </c>
      <c r="L75" s="43" t="s">
        <v>72</v>
      </c>
      <c r="M75" s="43" t="s">
        <v>84</v>
      </c>
      <c r="N75" s="43" t="s">
        <v>257</v>
      </c>
      <c r="O75" s="43" t="s">
        <v>258</v>
      </c>
      <c r="P75" s="33"/>
    </row>
    <row r="76" ht="15.75" spans="1:16">
      <c r="A76" s="1">
        <v>279</v>
      </c>
      <c r="D76" t="s">
        <v>189</v>
      </c>
      <c r="E76" s="24" t="s">
        <v>88</v>
      </c>
      <c r="F76" s="22">
        <v>0.441666666666666</v>
      </c>
      <c r="G76" s="20">
        <v>0.477777777777778</v>
      </c>
      <c r="H76" s="20">
        <v>0.493055555555556</v>
      </c>
      <c r="I76" s="16" t="s">
        <v>15</v>
      </c>
      <c r="J76" s="13" t="s">
        <v>89</v>
      </c>
      <c r="K76" s="33" t="s">
        <v>17</v>
      </c>
      <c r="L76" s="33" t="s">
        <v>72</v>
      </c>
      <c r="M76" s="33" t="s">
        <v>186</v>
      </c>
      <c r="N76" s="33" t="s">
        <v>259</v>
      </c>
      <c r="O76" s="33" t="s">
        <v>260</v>
      </c>
      <c r="P76" s="33"/>
    </row>
    <row r="77" ht="15.75" spans="1:17">
      <c r="A77" s="1">
        <v>280</v>
      </c>
      <c r="D77" t="s">
        <v>189</v>
      </c>
      <c r="E77" s="24" t="s">
        <v>88</v>
      </c>
      <c r="F77" s="10">
        <v>0.445833333333333</v>
      </c>
      <c r="G77" s="20">
        <v>0.480555555555556</v>
      </c>
      <c r="H77" s="20">
        <v>0.495833333333333</v>
      </c>
      <c r="I77" s="16" t="s">
        <v>15</v>
      </c>
      <c r="J77" s="13" t="s">
        <v>89</v>
      </c>
      <c r="K77" s="33" t="s">
        <v>252</v>
      </c>
      <c r="L77" s="33" t="s">
        <v>72</v>
      </c>
      <c r="M77" s="33" t="s">
        <v>261</v>
      </c>
      <c r="N77" s="33" t="s">
        <v>262</v>
      </c>
      <c r="O77" s="33" t="s">
        <v>263</v>
      </c>
      <c r="P77" s="43"/>
      <c r="Q77" s="88"/>
    </row>
    <row r="78" ht="15.75" spans="1:16">
      <c r="A78" s="1">
        <v>281</v>
      </c>
      <c r="D78" t="s">
        <v>189</v>
      </c>
      <c r="E78" s="24" t="s">
        <v>88</v>
      </c>
      <c r="F78" s="22">
        <v>0.449999999999999</v>
      </c>
      <c r="G78" s="20">
        <v>0.483333333333334</v>
      </c>
      <c r="H78" s="20">
        <v>0.498611111111111</v>
      </c>
      <c r="I78" s="16" t="s">
        <v>15</v>
      </c>
      <c r="J78" s="13" t="s">
        <v>89</v>
      </c>
      <c r="K78" s="43" t="s">
        <v>256</v>
      </c>
      <c r="L78" s="43" t="s">
        <v>72</v>
      </c>
      <c r="M78" s="43" t="s">
        <v>141</v>
      </c>
      <c r="N78" s="43" t="s">
        <v>264</v>
      </c>
      <c r="O78" s="43" t="s">
        <v>265</v>
      </c>
      <c r="P78" s="33"/>
    </row>
    <row r="79" ht="15.75" spans="1:17">
      <c r="A79" s="1">
        <v>282</v>
      </c>
      <c r="D79" t="s">
        <v>189</v>
      </c>
      <c r="E79" s="24" t="s">
        <v>88</v>
      </c>
      <c r="F79" s="10">
        <v>0.454166666666666</v>
      </c>
      <c r="G79" s="20">
        <v>0.486111111111112</v>
      </c>
      <c r="H79" s="20">
        <v>0.501388888888889</v>
      </c>
      <c r="I79" s="16" t="s">
        <v>15</v>
      </c>
      <c r="J79" s="13" t="s">
        <v>89</v>
      </c>
      <c r="K79" s="34" t="s">
        <v>21</v>
      </c>
      <c r="L79" s="34" t="s">
        <v>72</v>
      </c>
      <c r="M79" s="248" t="s">
        <v>266</v>
      </c>
      <c r="N79" s="248" t="s">
        <v>267</v>
      </c>
      <c r="O79" s="248" t="s">
        <v>268</v>
      </c>
      <c r="P79" s="33"/>
      <c r="Q79" s="88"/>
    </row>
    <row r="80" ht="15.75" spans="1:17">
      <c r="A80" s="1">
        <v>801</v>
      </c>
      <c r="D80" s="1" t="s">
        <v>13</v>
      </c>
      <c r="E80" s="9" t="s">
        <v>269</v>
      </c>
      <c r="F80" s="10">
        <v>0.437499999999999</v>
      </c>
      <c r="G80" s="10">
        <v>0.511111111111111</v>
      </c>
      <c r="H80" s="10">
        <v>0.531944444444444</v>
      </c>
      <c r="I80" s="12" t="s">
        <v>270</v>
      </c>
      <c r="J80" s="17" t="s">
        <v>271</v>
      </c>
      <c r="K80" s="33" t="s">
        <v>111</v>
      </c>
      <c r="L80" s="33" t="s">
        <v>272</v>
      </c>
      <c r="M80" s="33" t="s">
        <v>273</v>
      </c>
      <c r="N80" s="33" t="s">
        <v>274</v>
      </c>
      <c r="O80" s="33" t="s">
        <v>275</v>
      </c>
      <c r="P80" s="32"/>
      <c r="Q80" s="88"/>
    </row>
    <row r="81" ht="15.75" spans="1:16">
      <c r="A81" s="1">
        <v>802</v>
      </c>
      <c r="D81" s="1" t="s">
        <v>13</v>
      </c>
      <c r="E81" s="9" t="s">
        <v>269</v>
      </c>
      <c r="F81" s="22">
        <v>0.441666666666666</v>
      </c>
      <c r="G81" s="10">
        <v>0.513888888888889</v>
      </c>
      <c r="H81" s="22">
        <v>0.534722222222222</v>
      </c>
      <c r="I81" s="12" t="s">
        <v>270</v>
      </c>
      <c r="J81" s="17" t="s">
        <v>271</v>
      </c>
      <c r="K81" s="33" t="s">
        <v>98</v>
      </c>
      <c r="L81" s="33" t="s">
        <v>72</v>
      </c>
      <c r="M81" s="33" t="s">
        <v>141</v>
      </c>
      <c r="N81" s="33" t="s">
        <v>276</v>
      </c>
      <c r="O81" s="33" t="s">
        <v>277</v>
      </c>
      <c r="P81" s="32"/>
    </row>
    <row r="82" ht="15.75" spans="1:17">
      <c r="A82" s="1">
        <v>803</v>
      </c>
      <c r="D82" s="1" t="s">
        <v>13</v>
      </c>
      <c r="E82" s="9" t="s">
        <v>269</v>
      </c>
      <c r="F82" s="10">
        <v>0.445833333333333</v>
      </c>
      <c r="G82" s="10">
        <v>0.516666666666667</v>
      </c>
      <c r="H82" s="10">
        <v>0.5375</v>
      </c>
      <c r="I82" s="12" t="s">
        <v>270</v>
      </c>
      <c r="J82" s="17" t="s">
        <v>271</v>
      </c>
      <c r="K82" s="33" t="s">
        <v>252</v>
      </c>
      <c r="L82" s="33" t="s">
        <v>72</v>
      </c>
      <c r="M82" s="33" t="s">
        <v>278</v>
      </c>
      <c r="N82" s="33" t="s">
        <v>279</v>
      </c>
      <c r="O82" s="33" t="s">
        <v>280</v>
      </c>
      <c r="P82" s="32"/>
      <c r="Q82" s="88"/>
    </row>
    <row r="83" ht="15.75" spans="1:17">
      <c r="A83" s="1">
        <v>804</v>
      </c>
      <c r="D83" s="1" t="s">
        <v>13</v>
      </c>
      <c r="E83" s="9" t="s">
        <v>269</v>
      </c>
      <c r="F83" s="22">
        <v>0.449999999999999</v>
      </c>
      <c r="G83" s="10">
        <v>0.519444444444444</v>
      </c>
      <c r="H83" s="22">
        <v>0.540277777777778</v>
      </c>
      <c r="I83" s="12" t="s">
        <v>270</v>
      </c>
      <c r="J83" s="17" t="s">
        <v>271</v>
      </c>
      <c r="K83" s="33" t="s">
        <v>116</v>
      </c>
      <c r="L83" s="33" t="s">
        <v>72</v>
      </c>
      <c r="M83" s="33" t="s">
        <v>281</v>
      </c>
      <c r="N83" s="33" t="s">
        <v>282</v>
      </c>
      <c r="O83" s="33" t="s">
        <v>283</v>
      </c>
      <c r="P83" s="32"/>
      <c r="Q83" s="88"/>
    </row>
    <row r="84" ht="15.75" spans="1:16">
      <c r="A84" s="1">
        <v>805</v>
      </c>
      <c r="D84" s="1" t="s">
        <v>13</v>
      </c>
      <c r="E84" s="9" t="s">
        <v>269</v>
      </c>
      <c r="F84" s="10">
        <v>0.454166666666666</v>
      </c>
      <c r="G84" s="10">
        <v>0.522222222222222</v>
      </c>
      <c r="H84" s="10">
        <v>0.543055555555556</v>
      </c>
      <c r="I84" s="12" t="s">
        <v>270</v>
      </c>
      <c r="J84" s="17" t="s">
        <v>271</v>
      </c>
      <c r="K84" s="33" t="s">
        <v>21</v>
      </c>
      <c r="L84" s="33" t="s">
        <v>72</v>
      </c>
      <c r="M84" s="33" t="s">
        <v>284</v>
      </c>
      <c r="N84" s="33" t="s">
        <v>285</v>
      </c>
      <c r="O84" s="33" t="s">
        <v>286</v>
      </c>
      <c r="P84" s="32"/>
    </row>
    <row r="85" ht="15.75" spans="1:16">
      <c r="A85" s="1">
        <v>806</v>
      </c>
      <c r="D85" s="1" t="s">
        <v>13</v>
      </c>
      <c r="E85" s="9" t="s">
        <v>269</v>
      </c>
      <c r="F85" s="22">
        <v>0.458333333333333</v>
      </c>
      <c r="G85" s="10">
        <v>0.525</v>
      </c>
      <c r="H85" s="22">
        <v>0.545833333333333</v>
      </c>
      <c r="I85" s="12" t="s">
        <v>270</v>
      </c>
      <c r="J85" s="17" t="s">
        <v>271</v>
      </c>
      <c r="K85" s="31" t="s">
        <v>75</v>
      </c>
      <c r="L85" s="31" t="s">
        <v>287</v>
      </c>
      <c r="M85" s="31" t="s">
        <v>138</v>
      </c>
      <c r="N85" s="31" t="s">
        <v>133</v>
      </c>
      <c r="O85" s="31" t="s">
        <v>288</v>
      </c>
      <c r="P85" s="32"/>
    </row>
    <row r="86" ht="15.75" spans="1:16">
      <c r="A86" s="1">
        <v>807</v>
      </c>
      <c r="D86" s="1" t="s">
        <v>13</v>
      </c>
      <c r="E86" s="9" t="s">
        <v>269</v>
      </c>
      <c r="F86" s="10">
        <v>0.462499999999999</v>
      </c>
      <c r="G86" s="10">
        <v>0.527777777777778</v>
      </c>
      <c r="H86" s="10">
        <v>0.548611111111111</v>
      </c>
      <c r="I86" s="12" t="s">
        <v>270</v>
      </c>
      <c r="J86" s="17" t="s">
        <v>271</v>
      </c>
      <c r="K86" s="33" t="s">
        <v>289</v>
      </c>
      <c r="L86" s="33" t="s">
        <v>124</v>
      </c>
      <c r="M86" s="33" t="s">
        <v>173</v>
      </c>
      <c r="N86" s="33" t="s">
        <v>290</v>
      </c>
      <c r="O86" s="33" t="s">
        <v>291</v>
      </c>
      <c r="P86" s="32"/>
    </row>
    <row r="87" ht="15.75" spans="1:16">
      <c r="A87" s="1">
        <v>808</v>
      </c>
      <c r="D87" s="1" t="s">
        <v>13</v>
      </c>
      <c r="E87" s="9" t="s">
        <v>269</v>
      </c>
      <c r="F87" s="22">
        <v>0.466666666666666</v>
      </c>
      <c r="G87" s="10">
        <v>0.530555555555556</v>
      </c>
      <c r="H87" s="22">
        <v>0.551388888888889</v>
      </c>
      <c r="I87" s="12" t="s">
        <v>270</v>
      </c>
      <c r="J87" s="17" t="s">
        <v>271</v>
      </c>
      <c r="K87" s="33" t="s">
        <v>93</v>
      </c>
      <c r="L87" s="33" t="s">
        <v>292</v>
      </c>
      <c r="M87" s="33" t="s">
        <v>293</v>
      </c>
      <c r="N87" s="33" t="s">
        <v>294</v>
      </c>
      <c r="O87" s="33" t="s">
        <v>295</v>
      </c>
      <c r="P87" s="32"/>
    </row>
    <row r="88" ht="15.75" spans="1:16">
      <c r="A88" s="1">
        <v>809</v>
      </c>
      <c r="D88" s="1" t="s">
        <v>13</v>
      </c>
      <c r="E88" s="9" t="s">
        <v>269</v>
      </c>
      <c r="F88" s="10">
        <v>0.470833333333333</v>
      </c>
      <c r="G88" s="10">
        <v>0.533333333333333</v>
      </c>
      <c r="H88" s="10">
        <v>0.554166666666667</v>
      </c>
      <c r="I88" s="12" t="s">
        <v>270</v>
      </c>
      <c r="J88" s="17" t="s">
        <v>271</v>
      </c>
      <c r="K88" s="33" t="s">
        <v>98</v>
      </c>
      <c r="L88" s="33" t="s">
        <v>31</v>
      </c>
      <c r="M88" s="33" t="s">
        <v>296</v>
      </c>
      <c r="N88" s="33" t="s">
        <v>297</v>
      </c>
      <c r="O88" s="33" t="s">
        <v>298</v>
      </c>
      <c r="P88" s="32"/>
    </row>
    <row r="89" ht="15.75" spans="1:16">
      <c r="A89" s="1">
        <v>810</v>
      </c>
      <c r="D89" s="1" t="s">
        <v>13</v>
      </c>
      <c r="E89" s="9" t="s">
        <v>269</v>
      </c>
      <c r="F89" s="22">
        <v>0.474999999999999</v>
      </c>
      <c r="G89" s="10">
        <v>0.536111111111111</v>
      </c>
      <c r="H89" s="22">
        <v>0.556944444444444</v>
      </c>
      <c r="I89" s="12" t="s">
        <v>270</v>
      </c>
      <c r="J89" s="17" t="s">
        <v>271</v>
      </c>
      <c r="K89" s="33" t="s">
        <v>26</v>
      </c>
      <c r="L89" s="33" t="s">
        <v>26</v>
      </c>
      <c r="M89" s="33" t="s">
        <v>299</v>
      </c>
      <c r="N89" s="33" t="s">
        <v>300</v>
      </c>
      <c r="O89" s="33" t="s">
        <v>301</v>
      </c>
      <c r="P89" s="32"/>
    </row>
    <row r="90" ht="15.75" spans="1:16">
      <c r="A90" s="1">
        <v>811</v>
      </c>
      <c r="D90" s="1" t="s">
        <v>13</v>
      </c>
      <c r="E90" s="9" t="s">
        <v>269</v>
      </c>
      <c r="F90" s="10">
        <v>0.479166666666666</v>
      </c>
      <c r="G90" s="10">
        <v>0.538888888888889</v>
      </c>
      <c r="H90" s="10">
        <v>0.559722222222222</v>
      </c>
      <c r="I90" s="12" t="s">
        <v>270</v>
      </c>
      <c r="J90" s="17" t="s">
        <v>271</v>
      </c>
      <c r="K90" s="33" t="s">
        <v>106</v>
      </c>
      <c r="L90" s="33" t="s">
        <v>302</v>
      </c>
      <c r="M90" s="33" t="s">
        <v>303</v>
      </c>
      <c r="N90" s="33" t="s">
        <v>304</v>
      </c>
      <c r="O90" s="33" t="s">
        <v>305</v>
      </c>
      <c r="P90" s="32"/>
    </row>
    <row r="91" ht="15.75" spans="1:16">
      <c r="A91" s="1">
        <v>812</v>
      </c>
      <c r="D91" s="1" t="s">
        <v>13</v>
      </c>
      <c r="E91" s="9" t="s">
        <v>269</v>
      </c>
      <c r="F91" s="22">
        <v>0.483333333333332</v>
      </c>
      <c r="G91" s="10">
        <v>0.544444444444444</v>
      </c>
      <c r="H91" s="20">
        <v>0.565277777777778</v>
      </c>
      <c r="I91" s="12" t="s">
        <v>270</v>
      </c>
      <c r="J91" s="17" t="s">
        <v>271</v>
      </c>
      <c r="K91" s="38" t="s">
        <v>101</v>
      </c>
      <c r="L91" s="38" t="s">
        <v>102</v>
      </c>
      <c r="M91" s="38" t="s">
        <v>278</v>
      </c>
      <c r="N91" s="38" t="s">
        <v>306</v>
      </c>
      <c r="O91" s="38" t="s">
        <v>307</v>
      </c>
      <c r="P91" s="32"/>
    </row>
    <row r="92" ht="15.75" spans="1:17">
      <c r="A92" s="1">
        <v>813</v>
      </c>
      <c r="D92" s="1" t="s">
        <v>13</v>
      </c>
      <c r="E92" s="9" t="s">
        <v>269</v>
      </c>
      <c r="F92" s="10">
        <v>0.487499999999999</v>
      </c>
      <c r="G92" s="10">
        <v>0.55</v>
      </c>
      <c r="H92" s="10">
        <v>0.570833333333333</v>
      </c>
      <c r="I92" s="12" t="s">
        <v>270</v>
      </c>
      <c r="J92" s="17" t="s">
        <v>271</v>
      </c>
      <c r="K92" s="43" t="s">
        <v>256</v>
      </c>
      <c r="L92" s="43" t="s">
        <v>308</v>
      </c>
      <c r="M92" s="43" t="s">
        <v>229</v>
      </c>
      <c r="N92" s="43" t="s">
        <v>309</v>
      </c>
      <c r="O92" s="43" t="s">
        <v>310</v>
      </c>
      <c r="P92" s="32"/>
      <c r="Q92" s="88"/>
    </row>
    <row r="93" ht="15.75" spans="1:16">
      <c r="A93" s="1">
        <v>814</v>
      </c>
      <c r="D93" s="1" t="s">
        <v>13</v>
      </c>
      <c r="E93" s="9" t="s">
        <v>269</v>
      </c>
      <c r="F93" s="22">
        <v>0.491666666666666</v>
      </c>
      <c r="G93" s="10">
        <v>0.555555555555555</v>
      </c>
      <c r="H93" s="20">
        <v>0.576388888888889</v>
      </c>
      <c r="I93" s="12" t="s">
        <v>270</v>
      </c>
      <c r="J93" s="17" t="s">
        <v>271</v>
      </c>
      <c r="K93" s="33" t="s">
        <v>311</v>
      </c>
      <c r="L93" s="33" t="s">
        <v>312</v>
      </c>
      <c r="M93" s="33" t="s">
        <v>313</v>
      </c>
      <c r="N93" s="33" t="s">
        <v>314</v>
      </c>
      <c r="O93" s="33" t="s">
        <v>315</v>
      </c>
      <c r="P93" s="32"/>
    </row>
    <row r="94" ht="15.75" spans="1:16">
      <c r="A94" s="1">
        <v>815</v>
      </c>
      <c r="D94" s="1" t="s">
        <v>13</v>
      </c>
      <c r="E94" s="9" t="s">
        <v>269</v>
      </c>
      <c r="F94" s="10">
        <v>0.495833333333332</v>
      </c>
      <c r="G94" s="10">
        <v>0.561111111111111</v>
      </c>
      <c r="H94" s="10">
        <v>0.581944444444444</v>
      </c>
      <c r="I94" s="12" t="s">
        <v>270</v>
      </c>
      <c r="J94" s="17" t="s">
        <v>271</v>
      </c>
      <c r="K94" s="31" t="s">
        <v>75</v>
      </c>
      <c r="L94" s="31" t="s">
        <v>316</v>
      </c>
      <c r="M94" s="31" t="s">
        <v>317</v>
      </c>
      <c r="N94" s="31" t="s">
        <v>318</v>
      </c>
      <c r="O94" s="31" t="s">
        <v>319</v>
      </c>
      <c r="P94" s="32"/>
    </row>
    <row r="95" ht="15.75" spans="1:16">
      <c r="A95" s="1">
        <v>816</v>
      </c>
      <c r="D95" s="1" t="s">
        <v>13</v>
      </c>
      <c r="E95" s="9" t="s">
        <v>269</v>
      </c>
      <c r="F95" s="22">
        <v>0.499999999999999</v>
      </c>
      <c r="G95" s="10">
        <v>0.566666666666667</v>
      </c>
      <c r="H95" s="20">
        <v>0.5875</v>
      </c>
      <c r="I95" s="12" t="s">
        <v>270</v>
      </c>
      <c r="J95" s="17" t="s">
        <v>271</v>
      </c>
      <c r="K95" s="33" t="s">
        <v>111</v>
      </c>
      <c r="L95" s="33" t="s">
        <v>320</v>
      </c>
      <c r="M95" s="33" t="s">
        <v>90</v>
      </c>
      <c r="N95" s="33" t="s">
        <v>321</v>
      </c>
      <c r="O95" s="33" t="s">
        <v>322</v>
      </c>
      <c r="P95" s="32"/>
    </row>
    <row r="96" ht="15.75" spans="1:16">
      <c r="A96" s="1">
        <v>817</v>
      </c>
      <c r="D96" s="1" t="s">
        <v>13</v>
      </c>
      <c r="E96" s="9" t="s">
        <v>269</v>
      </c>
      <c r="F96" s="10">
        <v>0.504166666666666</v>
      </c>
      <c r="G96" s="10">
        <v>0.590277777777778</v>
      </c>
      <c r="H96" s="10">
        <v>0.611111111111111</v>
      </c>
      <c r="I96" s="12" t="s">
        <v>270</v>
      </c>
      <c r="J96" s="17" t="s">
        <v>271</v>
      </c>
      <c r="K96" s="33" t="s">
        <v>21</v>
      </c>
      <c r="L96" s="33" t="s">
        <v>323</v>
      </c>
      <c r="M96" s="33" t="s">
        <v>324</v>
      </c>
      <c r="N96" s="33" t="s">
        <v>325</v>
      </c>
      <c r="O96" s="33" t="s">
        <v>326</v>
      </c>
      <c r="P96" s="32"/>
    </row>
    <row r="97" ht="15.75" spans="1:16">
      <c r="A97" s="1">
        <v>818</v>
      </c>
      <c r="D97" s="1" t="s">
        <v>13</v>
      </c>
      <c r="E97" s="9" t="s">
        <v>269</v>
      </c>
      <c r="F97" s="22">
        <v>0.508333333333332</v>
      </c>
      <c r="G97" s="10">
        <v>0.595833333333333</v>
      </c>
      <c r="H97" s="20">
        <v>0.616666666666667</v>
      </c>
      <c r="I97" s="12" t="s">
        <v>270</v>
      </c>
      <c r="J97" s="17" t="s">
        <v>271</v>
      </c>
      <c r="K97" s="33" t="s">
        <v>289</v>
      </c>
      <c r="L97" s="33" t="s">
        <v>107</v>
      </c>
      <c r="M97" s="33" t="s">
        <v>141</v>
      </c>
      <c r="N97" s="33" t="s">
        <v>327</v>
      </c>
      <c r="O97" s="33" t="s">
        <v>328</v>
      </c>
      <c r="P97" s="32"/>
    </row>
    <row r="98" ht="15.75" spans="1:16">
      <c r="A98" s="1">
        <v>819</v>
      </c>
      <c r="D98" s="1" t="s">
        <v>13</v>
      </c>
      <c r="E98" s="9" t="s">
        <v>269</v>
      </c>
      <c r="F98" s="10">
        <v>0.512499999999999</v>
      </c>
      <c r="G98" s="10">
        <v>0.601388888888889</v>
      </c>
      <c r="H98" s="10">
        <v>0.622222222222222</v>
      </c>
      <c r="I98" s="12" t="s">
        <v>270</v>
      </c>
      <c r="J98" s="17" t="s">
        <v>271</v>
      </c>
      <c r="K98" s="33" t="s">
        <v>131</v>
      </c>
      <c r="L98" s="33" t="s">
        <v>329</v>
      </c>
      <c r="M98" s="33" t="s">
        <v>330</v>
      </c>
      <c r="N98" s="33" t="s">
        <v>331</v>
      </c>
      <c r="O98" s="33" t="s">
        <v>332</v>
      </c>
      <c r="P98" s="32"/>
    </row>
    <row r="99" ht="15.75" spans="1:16">
      <c r="A99" s="1">
        <v>820</v>
      </c>
      <c r="D99" s="1" t="s">
        <v>13</v>
      </c>
      <c r="E99" s="9" t="s">
        <v>269</v>
      </c>
      <c r="F99" s="22">
        <v>0.516666666666666</v>
      </c>
      <c r="G99" s="20">
        <v>0.606944444444444</v>
      </c>
      <c r="H99" s="20">
        <v>0.627777777777778</v>
      </c>
      <c r="I99" s="12" t="s">
        <v>270</v>
      </c>
      <c r="J99" s="17" t="s">
        <v>271</v>
      </c>
      <c r="K99" s="33" t="s">
        <v>182</v>
      </c>
      <c r="L99" s="33" t="s">
        <v>333</v>
      </c>
      <c r="M99" s="33" t="s">
        <v>334</v>
      </c>
      <c r="N99" s="33" t="s">
        <v>335</v>
      </c>
      <c r="O99" s="33" t="s">
        <v>336</v>
      </c>
      <c r="P99" s="32"/>
    </row>
    <row r="100" ht="15.75" spans="1:16">
      <c r="A100" s="1">
        <v>821</v>
      </c>
      <c r="D100" t="s">
        <v>87</v>
      </c>
      <c r="E100" s="9" t="s">
        <v>269</v>
      </c>
      <c r="F100" s="10">
        <v>0.479166666666666</v>
      </c>
      <c r="G100" s="25">
        <v>0.540277777777778</v>
      </c>
      <c r="H100" s="25">
        <v>0.561111111111111</v>
      </c>
      <c r="I100" s="12" t="s">
        <v>270</v>
      </c>
      <c r="J100" s="17" t="s">
        <v>271</v>
      </c>
      <c r="K100" s="33" t="s">
        <v>116</v>
      </c>
      <c r="L100" s="33" t="s">
        <v>72</v>
      </c>
      <c r="M100" s="33" t="s">
        <v>337</v>
      </c>
      <c r="N100" s="33" t="s">
        <v>338</v>
      </c>
      <c r="O100" s="33" t="s">
        <v>25</v>
      </c>
      <c r="P100" s="32"/>
    </row>
    <row r="101" ht="15.75" spans="1:16">
      <c r="A101" s="1">
        <v>822</v>
      </c>
      <c r="D101" t="s">
        <v>87</v>
      </c>
      <c r="E101" s="9" t="s">
        <v>269</v>
      </c>
      <c r="F101" s="22">
        <v>0.483333333333332</v>
      </c>
      <c r="G101" s="25">
        <v>0.545833333333333</v>
      </c>
      <c r="H101" s="25">
        <v>0.566666666666667</v>
      </c>
      <c r="I101" s="12" t="s">
        <v>270</v>
      </c>
      <c r="J101" s="17" t="s">
        <v>271</v>
      </c>
      <c r="K101" s="33" t="s">
        <v>26</v>
      </c>
      <c r="L101" s="33" t="s">
        <v>72</v>
      </c>
      <c r="M101" s="33" t="s">
        <v>339</v>
      </c>
      <c r="N101" s="33" t="s">
        <v>340</v>
      </c>
      <c r="O101" s="33" t="s">
        <v>341</v>
      </c>
      <c r="P101" s="32"/>
    </row>
    <row r="102" ht="15.75" spans="1:16">
      <c r="A102" s="1">
        <v>823</v>
      </c>
      <c r="D102" t="s">
        <v>87</v>
      </c>
      <c r="E102" s="9" t="s">
        <v>269</v>
      </c>
      <c r="F102" s="10">
        <v>0.487499999999999</v>
      </c>
      <c r="G102" s="25">
        <v>0.551388888888889</v>
      </c>
      <c r="H102" s="25">
        <v>0.572222222222222</v>
      </c>
      <c r="I102" s="12" t="s">
        <v>270</v>
      </c>
      <c r="J102" s="17" t="s">
        <v>271</v>
      </c>
      <c r="K102" s="33" t="s">
        <v>342</v>
      </c>
      <c r="L102" s="33" t="s">
        <v>169</v>
      </c>
      <c r="M102" s="33" t="s">
        <v>123</v>
      </c>
      <c r="N102" s="33" t="s">
        <v>123</v>
      </c>
      <c r="O102" s="33" t="s">
        <v>123</v>
      </c>
      <c r="P102" s="32"/>
    </row>
    <row r="103" ht="15.75" spans="1:16">
      <c r="A103" s="1">
        <v>824</v>
      </c>
      <c r="D103" t="s">
        <v>87</v>
      </c>
      <c r="E103" s="9" t="s">
        <v>269</v>
      </c>
      <c r="F103" s="22">
        <v>0.491666666666666</v>
      </c>
      <c r="G103" s="25">
        <v>0.556944444444444</v>
      </c>
      <c r="H103" s="25">
        <v>0.577777777777778</v>
      </c>
      <c r="I103" s="12" t="s">
        <v>270</v>
      </c>
      <c r="J103" s="17" t="s">
        <v>271</v>
      </c>
      <c r="K103" s="33" t="s">
        <v>182</v>
      </c>
      <c r="L103" s="33" t="s">
        <v>333</v>
      </c>
      <c r="M103" s="33" t="s">
        <v>343</v>
      </c>
      <c r="N103" s="33" t="s">
        <v>344</v>
      </c>
      <c r="O103" s="33" t="s">
        <v>345</v>
      </c>
      <c r="P103" s="32"/>
    </row>
    <row r="104" ht="15.75" spans="1:16">
      <c r="A104" s="1">
        <v>825</v>
      </c>
      <c r="D104" t="s">
        <v>87</v>
      </c>
      <c r="E104" s="9" t="s">
        <v>269</v>
      </c>
      <c r="F104" s="10">
        <v>0.495833333333332</v>
      </c>
      <c r="G104" s="25">
        <v>0.5625</v>
      </c>
      <c r="H104" s="25">
        <v>0.583333333333333</v>
      </c>
      <c r="I104" s="12" t="s">
        <v>270</v>
      </c>
      <c r="J104" s="17" t="s">
        <v>271</v>
      </c>
      <c r="K104" s="31" t="s">
        <v>75</v>
      </c>
      <c r="L104" s="31" t="s">
        <v>287</v>
      </c>
      <c r="M104" s="31" t="s">
        <v>346</v>
      </c>
      <c r="N104" s="31" t="s">
        <v>347</v>
      </c>
      <c r="O104" s="31" t="s">
        <v>348</v>
      </c>
      <c r="P104" s="31"/>
    </row>
    <row r="105" ht="15.75" spans="1:16">
      <c r="A105" s="1">
        <v>826</v>
      </c>
      <c r="D105" t="s">
        <v>87</v>
      </c>
      <c r="E105" s="9" t="s">
        <v>269</v>
      </c>
      <c r="F105" s="22">
        <v>0.499999999999999</v>
      </c>
      <c r="G105" s="25">
        <v>0.568055555555555</v>
      </c>
      <c r="H105" s="25">
        <v>0.588888888888889</v>
      </c>
      <c r="I105" s="12" t="s">
        <v>270</v>
      </c>
      <c r="J105" s="17" t="s">
        <v>271</v>
      </c>
      <c r="K105" s="33" t="s">
        <v>111</v>
      </c>
      <c r="L105" s="33" t="s">
        <v>320</v>
      </c>
      <c r="M105" s="33" t="s">
        <v>349</v>
      </c>
      <c r="N105" s="33" t="s">
        <v>350</v>
      </c>
      <c r="O105" s="33" t="s">
        <v>351</v>
      </c>
      <c r="P105" s="33"/>
    </row>
    <row r="106" ht="15.75" spans="1:16">
      <c r="A106" s="1">
        <v>827</v>
      </c>
      <c r="D106" t="s">
        <v>87</v>
      </c>
      <c r="E106" s="9" t="s">
        <v>269</v>
      </c>
      <c r="F106" s="10">
        <v>0.504166666666666</v>
      </c>
      <c r="G106" s="25">
        <v>0.591666666666667</v>
      </c>
      <c r="H106" s="25">
        <v>0.6125</v>
      </c>
      <c r="I106" s="12" t="s">
        <v>270</v>
      </c>
      <c r="J106" s="17" t="s">
        <v>271</v>
      </c>
      <c r="K106" s="33" t="s">
        <v>289</v>
      </c>
      <c r="L106" s="33" t="s">
        <v>107</v>
      </c>
      <c r="M106" s="33" t="s">
        <v>352</v>
      </c>
      <c r="N106" s="33" t="s">
        <v>353</v>
      </c>
      <c r="O106" s="33" t="s">
        <v>354</v>
      </c>
      <c r="P106" s="31"/>
    </row>
    <row r="107" ht="15.75" spans="1:16">
      <c r="A107" s="1">
        <v>828</v>
      </c>
      <c r="D107" t="s">
        <v>87</v>
      </c>
      <c r="E107" s="9" t="s">
        <v>269</v>
      </c>
      <c r="F107" s="22">
        <v>0.508333333333332</v>
      </c>
      <c r="G107" s="25">
        <v>0.597222222222222</v>
      </c>
      <c r="H107" s="25">
        <v>0.618055555555556</v>
      </c>
      <c r="I107" s="12" t="s">
        <v>270</v>
      </c>
      <c r="J107" s="17" t="s">
        <v>271</v>
      </c>
      <c r="K107" s="33" t="s">
        <v>289</v>
      </c>
      <c r="L107" s="33" t="s">
        <v>124</v>
      </c>
      <c r="M107" s="33" t="s">
        <v>241</v>
      </c>
      <c r="N107" s="33" t="s">
        <v>355</v>
      </c>
      <c r="O107" s="33" t="s">
        <v>356</v>
      </c>
      <c r="P107" s="31"/>
    </row>
    <row r="108" ht="15.75" spans="1:16">
      <c r="A108" s="1">
        <v>829</v>
      </c>
      <c r="D108" t="s">
        <v>87</v>
      </c>
      <c r="E108" s="9" t="s">
        <v>269</v>
      </c>
      <c r="F108" s="10">
        <v>0.512499999999999</v>
      </c>
      <c r="G108" s="25">
        <v>0.602777777777778</v>
      </c>
      <c r="H108" s="25">
        <v>0.623611111111111</v>
      </c>
      <c r="I108" s="12" t="s">
        <v>270</v>
      </c>
      <c r="J108" s="17" t="s">
        <v>271</v>
      </c>
      <c r="K108" s="33" t="s">
        <v>111</v>
      </c>
      <c r="L108" s="33" t="s">
        <v>272</v>
      </c>
      <c r="M108" s="33" t="s">
        <v>357</v>
      </c>
      <c r="N108" s="33" t="s">
        <v>358</v>
      </c>
      <c r="O108" s="33" t="s">
        <v>359</v>
      </c>
      <c r="P108" s="33"/>
    </row>
    <row r="109" ht="15.75" spans="1:16">
      <c r="A109" s="1">
        <v>830</v>
      </c>
      <c r="D109" t="s">
        <v>87</v>
      </c>
      <c r="E109" s="9" t="s">
        <v>269</v>
      </c>
      <c r="F109" s="22">
        <v>0.516666666666666</v>
      </c>
      <c r="G109" s="20">
        <v>0.608333333333333</v>
      </c>
      <c r="H109" s="20">
        <v>0.629166666666667</v>
      </c>
      <c r="I109" s="12" t="s">
        <v>270</v>
      </c>
      <c r="J109" s="17" t="s">
        <v>271</v>
      </c>
      <c r="K109" s="33" t="s">
        <v>21</v>
      </c>
      <c r="L109" s="33" t="s">
        <v>323</v>
      </c>
      <c r="M109" s="33" t="s">
        <v>360</v>
      </c>
      <c r="N109" s="33" t="s">
        <v>361</v>
      </c>
      <c r="O109" s="33" t="s">
        <v>362</v>
      </c>
      <c r="P109" s="33"/>
    </row>
    <row r="110" ht="15.75" spans="1:16">
      <c r="A110" s="1">
        <v>831</v>
      </c>
      <c r="D110" t="s">
        <v>87</v>
      </c>
      <c r="E110" s="9" t="s">
        <v>269</v>
      </c>
      <c r="F110" s="10">
        <v>0.520833333333332</v>
      </c>
      <c r="G110" s="20">
        <v>0.6125</v>
      </c>
      <c r="H110" s="20">
        <v>0.633333333333333</v>
      </c>
      <c r="I110" s="12" t="s">
        <v>270</v>
      </c>
      <c r="J110" s="17" t="s">
        <v>271</v>
      </c>
      <c r="K110" s="33" t="s">
        <v>106</v>
      </c>
      <c r="L110" s="33" t="s">
        <v>302</v>
      </c>
      <c r="M110" s="33" t="s">
        <v>363</v>
      </c>
      <c r="N110" s="33" t="s">
        <v>69</v>
      </c>
      <c r="O110" s="33" t="s">
        <v>364</v>
      </c>
      <c r="P110" s="33"/>
    </row>
    <row r="111" ht="15.75" spans="1:16">
      <c r="A111" s="1">
        <v>832</v>
      </c>
      <c r="D111" t="s">
        <v>87</v>
      </c>
      <c r="E111" s="9" t="s">
        <v>269</v>
      </c>
      <c r="F111" s="22">
        <v>0.524999999999999</v>
      </c>
      <c r="G111" s="11">
        <v>0.615277777777778</v>
      </c>
      <c r="H111" s="11">
        <v>0.636111111111111</v>
      </c>
      <c r="I111" s="12" t="s">
        <v>270</v>
      </c>
      <c r="J111" s="17" t="s">
        <v>271</v>
      </c>
      <c r="K111" s="38" t="s">
        <v>101</v>
      </c>
      <c r="L111" s="38" t="s">
        <v>102</v>
      </c>
      <c r="M111" s="38" t="s">
        <v>365</v>
      </c>
      <c r="N111" s="38" t="s">
        <v>366</v>
      </c>
      <c r="O111" s="38" t="s">
        <v>367</v>
      </c>
      <c r="P111" s="38"/>
    </row>
    <row r="112" ht="15.75" spans="1:16">
      <c r="A112" s="1">
        <v>833</v>
      </c>
      <c r="D112" t="s">
        <v>87</v>
      </c>
      <c r="E112" s="9" t="s">
        <v>269</v>
      </c>
      <c r="F112" s="10">
        <v>0.529166666666666</v>
      </c>
      <c r="G112" s="11">
        <v>0.616666666666667</v>
      </c>
      <c r="H112" s="36">
        <v>0.6375</v>
      </c>
      <c r="I112" s="12" t="s">
        <v>270</v>
      </c>
      <c r="J112" s="17" t="s">
        <v>271</v>
      </c>
      <c r="K112" s="43" t="s">
        <v>256</v>
      </c>
      <c r="L112" s="43" t="s">
        <v>308</v>
      </c>
      <c r="M112" s="43" t="s">
        <v>84</v>
      </c>
      <c r="N112" s="43" t="s">
        <v>368</v>
      </c>
      <c r="O112" s="43" t="s">
        <v>369</v>
      </c>
      <c r="P112" s="43"/>
    </row>
    <row r="113" ht="15.75" spans="1:16">
      <c r="A113" s="1">
        <v>834</v>
      </c>
      <c r="D113" t="s">
        <v>87</v>
      </c>
      <c r="E113" s="9" t="s">
        <v>269</v>
      </c>
      <c r="F113" s="22">
        <v>0.533333333333332</v>
      </c>
      <c r="G113" s="11">
        <v>0.618055555555556</v>
      </c>
      <c r="H113" s="11">
        <v>0.638888888888889</v>
      </c>
      <c r="I113" s="12" t="s">
        <v>270</v>
      </c>
      <c r="J113" s="17" t="s">
        <v>271</v>
      </c>
      <c r="K113" s="33" t="s">
        <v>311</v>
      </c>
      <c r="L113" s="33" t="s">
        <v>312</v>
      </c>
      <c r="M113" s="33" t="s">
        <v>370</v>
      </c>
      <c r="N113" s="33" t="s">
        <v>371</v>
      </c>
      <c r="O113" s="33" t="s">
        <v>372</v>
      </c>
      <c r="P113" s="33"/>
    </row>
    <row r="114" ht="15.75" spans="1:16">
      <c r="A114" s="1">
        <v>835</v>
      </c>
      <c r="D114" t="s">
        <v>87</v>
      </c>
      <c r="E114" s="9" t="s">
        <v>269</v>
      </c>
      <c r="F114" s="10">
        <v>0.537499999999999</v>
      </c>
      <c r="G114" s="11">
        <v>0.620833333333334</v>
      </c>
      <c r="H114" s="11">
        <v>0.641666666666667</v>
      </c>
      <c r="I114" s="12" t="s">
        <v>270</v>
      </c>
      <c r="J114" s="17" t="s">
        <v>271</v>
      </c>
      <c r="K114" s="31" t="s">
        <v>75</v>
      </c>
      <c r="L114" s="31" t="s">
        <v>316</v>
      </c>
      <c r="M114" s="31" t="s">
        <v>373</v>
      </c>
      <c r="N114" s="31" t="s">
        <v>374</v>
      </c>
      <c r="O114" s="31" t="s">
        <v>375</v>
      </c>
      <c r="P114" s="31"/>
    </row>
    <row r="115" ht="15.75" spans="1:16">
      <c r="A115" s="1">
        <v>836</v>
      </c>
      <c r="D115" t="s">
        <v>87</v>
      </c>
      <c r="E115" s="9" t="s">
        <v>269</v>
      </c>
      <c r="F115" s="22">
        <v>0.541666666666666</v>
      </c>
      <c r="G115" s="11">
        <v>0.623611111111111</v>
      </c>
      <c r="H115" s="11">
        <v>0.644444444444445</v>
      </c>
      <c r="I115" s="12" t="s">
        <v>270</v>
      </c>
      <c r="J115" s="17" t="s">
        <v>271</v>
      </c>
      <c r="K115" s="33" t="s">
        <v>26</v>
      </c>
      <c r="L115" s="33" t="s">
        <v>26</v>
      </c>
      <c r="M115" s="33" t="s">
        <v>376</v>
      </c>
      <c r="N115" s="33" t="s">
        <v>377</v>
      </c>
      <c r="O115" s="33" t="s">
        <v>378</v>
      </c>
      <c r="P115" s="33"/>
    </row>
    <row r="116" ht="15.75" spans="1:17">
      <c r="A116" s="1">
        <v>837</v>
      </c>
      <c r="D116" t="s">
        <v>87</v>
      </c>
      <c r="E116" s="9" t="s">
        <v>269</v>
      </c>
      <c r="F116" s="10">
        <v>0.545833333333332</v>
      </c>
      <c r="G116" s="11">
        <v>0.626388888888889</v>
      </c>
      <c r="H116" s="11">
        <v>0.647222222222223</v>
      </c>
      <c r="I116" s="12" t="s">
        <v>270</v>
      </c>
      <c r="J116" s="17" t="s">
        <v>271</v>
      </c>
      <c r="K116" s="33" t="s">
        <v>93</v>
      </c>
      <c r="L116" s="33" t="s">
        <v>292</v>
      </c>
      <c r="M116" s="33" t="s">
        <v>379</v>
      </c>
      <c r="N116" s="33" t="s">
        <v>380</v>
      </c>
      <c r="O116" s="33" t="s">
        <v>381</v>
      </c>
      <c r="P116" s="31"/>
      <c r="Q116" s="88"/>
    </row>
    <row r="117" ht="15.75" spans="1:16">
      <c r="A117" s="1">
        <v>838</v>
      </c>
      <c r="D117" t="s">
        <v>87</v>
      </c>
      <c r="E117" s="9" t="s">
        <v>269</v>
      </c>
      <c r="F117" s="22">
        <v>0.549999999999999</v>
      </c>
      <c r="G117" s="11">
        <v>0.629166666666667</v>
      </c>
      <c r="H117" s="11">
        <v>0.650000000000001</v>
      </c>
      <c r="I117" s="12" t="s">
        <v>270</v>
      </c>
      <c r="J117" s="17" t="s">
        <v>271</v>
      </c>
      <c r="K117" s="33" t="s">
        <v>98</v>
      </c>
      <c r="L117" s="33" t="s">
        <v>31</v>
      </c>
      <c r="M117" s="33" t="s">
        <v>382</v>
      </c>
      <c r="N117" s="33" t="s">
        <v>383</v>
      </c>
      <c r="O117" s="33" t="s">
        <v>384</v>
      </c>
      <c r="P117" s="33">
        <v>21301</v>
      </c>
    </row>
    <row r="118" ht="15.75" spans="1:16">
      <c r="A118" s="1">
        <v>839</v>
      </c>
      <c r="D118" t="s">
        <v>87</v>
      </c>
      <c r="E118" s="9" t="s">
        <v>269</v>
      </c>
      <c r="F118" s="10">
        <v>0.554166666666666</v>
      </c>
      <c r="G118" s="11">
        <v>0.631944444444445</v>
      </c>
      <c r="H118" s="11">
        <v>0.652777777777778</v>
      </c>
      <c r="I118" s="12" t="s">
        <v>270</v>
      </c>
      <c r="J118" s="17" t="s">
        <v>271</v>
      </c>
      <c r="K118" s="33" t="s">
        <v>131</v>
      </c>
      <c r="L118" s="33" t="s">
        <v>329</v>
      </c>
      <c r="M118" s="40" t="s">
        <v>385</v>
      </c>
      <c r="N118" s="40" t="s">
        <v>386</v>
      </c>
      <c r="O118" s="40" t="s">
        <v>387</v>
      </c>
      <c r="P118" s="33"/>
    </row>
    <row r="119" ht="15.75" spans="1:16">
      <c r="A119" s="1">
        <v>841</v>
      </c>
      <c r="D119" t="s">
        <v>189</v>
      </c>
      <c r="E119" s="9" t="s">
        <v>269</v>
      </c>
      <c r="F119" s="10">
        <v>0.479166666666666</v>
      </c>
      <c r="G119" s="11">
        <v>0.541666666666667</v>
      </c>
      <c r="H119" s="11">
        <v>0.5625</v>
      </c>
      <c r="I119" s="12" t="s">
        <v>270</v>
      </c>
      <c r="J119" s="13" t="s">
        <v>89</v>
      </c>
      <c r="K119" s="31" t="s">
        <v>169</v>
      </c>
      <c r="L119" s="31" t="s">
        <v>123</v>
      </c>
      <c r="M119" s="31" t="s">
        <v>123</v>
      </c>
      <c r="N119" s="31" t="s">
        <v>388</v>
      </c>
      <c r="O119" s="31" t="s">
        <v>123</v>
      </c>
      <c r="P119" s="32"/>
    </row>
    <row r="120" ht="15.75" spans="1:16">
      <c r="A120" s="1">
        <v>842</v>
      </c>
      <c r="D120" t="s">
        <v>189</v>
      </c>
      <c r="E120" s="9" t="s">
        <v>269</v>
      </c>
      <c r="F120" s="22">
        <v>0.483333333333332</v>
      </c>
      <c r="G120" s="11">
        <v>0.547222222222222</v>
      </c>
      <c r="H120" s="11">
        <v>0.568055555555556</v>
      </c>
      <c r="I120" s="12" t="s">
        <v>270</v>
      </c>
      <c r="J120" s="13" t="s">
        <v>89</v>
      </c>
      <c r="K120" s="33" t="s">
        <v>342</v>
      </c>
      <c r="L120" s="33" t="s">
        <v>72</v>
      </c>
      <c r="M120" s="33" t="s">
        <v>389</v>
      </c>
      <c r="N120" s="33" t="s">
        <v>66</v>
      </c>
      <c r="O120" s="33" t="s">
        <v>390</v>
      </c>
      <c r="P120" s="32"/>
    </row>
    <row r="121" ht="15.75" spans="1:16">
      <c r="A121" s="1">
        <v>843</v>
      </c>
      <c r="D121" t="s">
        <v>189</v>
      </c>
      <c r="E121" s="9" t="s">
        <v>269</v>
      </c>
      <c r="F121" s="10">
        <v>0.487499999999999</v>
      </c>
      <c r="G121" s="20">
        <v>0.552777777777778</v>
      </c>
      <c r="H121" s="20">
        <v>0.573611111111111</v>
      </c>
      <c r="I121" s="12" t="s">
        <v>270</v>
      </c>
      <c r="J121" s="13" t="s">
        <v>89</v>
      </c>
      <c r="K121" s="33" t="s">
        <v>144</v>
      </c>
      <c r="L121" s="33" t="s">
        <v>72</v>
      </c>
      <c r="M121" s="33" t="s">
        <v>391</v>
      </c>
      <c r="N121" s="33" t="s">
        <v>392</v>
      </c>
      <c r="O121" s="33" t="s">
        <v>393</v>
      </c>
      <c r="P121" s="32"/>
    </row>
    <row r="122" ht="15.75" spans="1:16">
      <c r="A122" s="1">
        <v>844</v>
      </c>
      <c r="D122" t="s">
        <v>189</v>
      </c>
      <c r="E122" s="9" t="s">
        <v>269</v>
      </c>
      <c r="F122" s="22">
        <v>0.491666666666666</v>
      </c>
      <c r="G122" s="20">
        <v>0.558333333333333</v>
      </c>
      <c r="H122" s="20">
        <v>0.579166666666667</v>
      </c>
      <c r="I122" s="12" t="s">
        <v>270</v>
      </c>
      <c r="J122" s="13" t="s">
        <v>89</v>
      </c>
      <c r="K122" s="43" t="s">
        <v>256</v>
      </c>
      <c r="L122" s="43" t="s">
        <v>72</v>
      </c>
      <c r="M122" s="43" t="s">
        <v>394</v>
      </c>
      <c r="N122" s="43" t="s">
        <v>395</v>
      </c>
      <c r="O122" s="43" t="s">
        <v>396</v>
      </c>
      <c r="P122" s="32"/>
    </row>
    <row r="123" ht="15.75" spans="1:16">
      <c r="A123" s="1">
        <v>845</v>
      </c>
      <c r="D123" t="s">
        <v>189</v>
      </c>
      <c r="E123" s="9" t="s">
        <v>269</v>
      </c>
      <c r="F123" s="10">
        <v>0.495833333333333</v>
      </c>
      <c r="G123" s="20">
        <v>0.563888888888889</v>
      </c>
      <c r="H123" s="20">
        <v>0.584722222222222</v>
      </c>
      <c r="I123" s="12" t="s">
        <v>270</v>
      </c>
      <c r="J123" s="13" t="s">
        <v>89</v>
      </c>
      <c r="K123" s="33" t="s">
        <v>182</v>
      </c>
      <c r="L123" s="33" t="s">
        <v>333</v>
      </c>
      <c r="M123" s="33" t="s">
        <v>397</v>
      </c>
      <c r="N123" s="33" t="s">
        <v>398</v>
      </c>
      <c r="O123" s="33" t="s">
        <v>399</v>
      </c>
      <c r="P123" s="31"/>
    </row>
    <row r="124" ht="15.75" spans="1:16">
      <c r="A124" s="1">
        <v>846</v>
      </c>
      <c r="D124" t="s">
        <v>189</v>
      </c>
      <c r="E124" s="9" t="s">
        <v>269</v>
      </c>
      <c r="F124" s="22">
        <v>0.499999999999999</v>
      </c>
      <c r="G124" s="20">
        <v>0.569444444444444</v>
      </c>
      <c r="H124" s="20">
        <v>0.590277777777778</v>
      </c>
      <c r="I124" s="12" t="s">
        <v>270</v>
      </c>
      <c r="J124" s="13" t="s">
        <v>89</v>
      </c>
      <c r="K124" s="33" t="s">
        <v>111</v>
      </c>
      <c r="L124" s="33" t="s">
        <v>320</v>
      </c>
      <c r="M124" s="33" t="s">
        <v>349</v>
      </c>
      <c r="N124" s="33" t="s">
        <v>400</v>
      </c>
      <c r="O124" s="33" t="s">
        <v>401</v>
      </c>
      <c r="P124" s="33"/>
    </row>
    <row r="125" ht="15.75" spans="1:16">
      <c r="A125" s="1">
        <v>847</v>
      </c>
      <c r="D125" t="s">
        <v>189</v>
      </c>
      <c r="E125" s="9" t="s">
        <v>269</v>
      </c>
      <c r="F125" s="10">
        <v>0.504166666666666</v>
      </c>
      <c r="G125" s="20">
        <v>0.593055555555556</v>
      </c>
      <c r="H125" s="20">
        <v>0.613888888888889</v>
      </c>
      <c r="I125" s="12" t="s">
        <v>270</v>
      </c>
      <c r="J125" s="13" t="s">
        <v>89</v>
      </c>
      <c r="K125" s="33" t="s">
        <v>289</v>
      </c>
      <c r="L125" s="33" t="s">
        <v>107</v>
      </c>
      <c r="M125" s="33" t="s">
        <v>402</v>
      </c>
      <c r="N125" s="33" t="s">
        <v>66</v>
      </c>
      <c r="O125" s="33" t="s">
        <v>403</v>
      </c>
      <c r="P125" s="31"/>
    </row>
    <row r="126" ht="15.75" spans="1:16">
      <c r="A126" s="1">
        <v>848</v>
      </c>
      <c r="D126" t="s">
        <v>189</v>
      </c>
      <c r="E126" s="9" t="s">
        <v>269</v>
      </c>
      <c r="F126" s="22">
        <v>0.508333333333332</v>
      </c>
      <c r="G126" s="20">
        <v>0.598611111111111</v>
      </c>
      <c r="H126" s="20">
        <v>0.619444444444444</v>
      </c>
      <c r="I126" s="12" t="s">
        <v>270</v>
      </c>
      <c r="J126" s="13" t="s">
        <v>89</v>
      </c>
      <c r="K126" s="33" t="s">
        <v>289</v>
      </c>
      <c r="L126" s="33" t="s">
        <v>124</v>
      </c>
      <c r="M126" s="33" t="s">
        <v>404</v>
      </c>
      <c r="N126" s="33" t="s">
        <v>405</v>
      </c>
      <c r="O126" s="33" t="s">
        <v>406</v>
      </c>
      <c r="P126" s="31"/>
    </row>
    <row r="127" ht="15.75" spans="1:16">
      <c r="A127" s="1">
        <v>849</v>
      </c>
      <c r="D127" t="s">
        <v>189</v>
      </c>
      <c r="E127" s="9" t="s">
        <v>269</v>
      </c>
      <c r="F127" s="10">
        <v>0.512499999999999</v>
      </c>
      <c r="G127" s="20">
        <v>0.604166666666667</v>
      </c>
      <c r="H127" s="20">
        <v>0.625</v>
      </c>
      <c r="I127" s="12" t="s">
        <v>270</v>
      </c>
      <c r="J127" s="13" t="s">
        <v>89</v>
      </c>
      <c r="K127" s="33" t="s">
        <v>26</v>
      </c>
      <c r="L127" s="33" t="s">
        <v>26</v>
      </c>
      <c r="M127" s="33" t="s">
        <v>407</v>
      </c>
      <c r="N127" s="33" t="s">
        <v>408</v>
      </c>
      <c r="O127" s="33" t="s">
        <v>409</v>
      </c>
      <c r="P127" s="33"/>
    </row>
    <row r="128" ht="15.75" spans="1:16">
      <c r="A128" s="1">
        <v>850</v>
      </c>
      <c r="D128" t="s">
        <v>189</v>
      </c>
      <c r="E128" s="9" t="s">
        <v>269</v>
      </c>
      <c r="F128" s="22">
        <v>0.516666666666666</v>
      </c>
      <c r="G128" s="20">
        <v>0.609722222222222</v>
      </c>
      <c r="H128" s="20">
        <v>0.630555555555556</v>
      </c>
      <c r="I128" s="12" t="s">
        <v>270</v>
      </c>
      <c r="J128" s="13" t="s">
        <v>89</v>
      </c>
      <c r="K128" s="33" t="s">
        <v>21</v>
      </c>
      <c r="L128" s="33" t="s">
        <v>323</v>
      </c>
      <c r="M128" s="33" t="s">
        <v>296</v>
      </c>
      <c r="N128" s="33" t="s">
        <v>410</v>
      </c>
      <c r="O128" s="33" t="s">
        <v>411</v>
      </c>
      <c r="P128" s="33"/>
    </row>
    <row r="129" ht="15.75" spans="1:16">
      <c r="A129" s="1">
        <v>851</v>
      </c>
      <c r="D129" t="s">
        <v>189</v>
      </c>
      <c r="E129" s="9" t="s">
        <v>269</v>
      </c>
      <c r="F129" s="10">
        <v>0.520833333333332</v>
      </c>
      <c r="G129" s="20">
        <v>0.613888888888889</v>
      </c>
      <c r="H129" s="25">
        <v>0.634722222222222</v>
      </c>
      <c r="I129" s="12" t="s">
        <v>270</v>
      </c>
      <c r="J129" s="13" t="s">
        <v>89</v>
      </c>
      <c r="K129" s="33" t="s">
        <v>106</v>
      </c>
      <c r="L129" s="33" t="s">
        <v>302</v>
      </c>
      <c r="M129" s="33" t="s">
        <v>412</v>
      </c>
      <c r="N129" s="33" t="s">
        <v>413</v>
      </c>
      <c r="O129" s="33" t="s">
        <v>414</v>
      </c>
      <c r="P129" s="33"/>
    </row>
    <row r="130" ht="15.75" spans="1:16">
      <c r="A130" s="1">
        <v>852</v>
      </c>
      <c r="D130" t="s">
        <v>189</v>
      </c>
      <c r="E130" s="9" t="s">
        <v>269</v>
      </c>
      <c r="F130" s="22">
        <v>0.524999999999999</v>
      </c>
      <c r="G130" s="20">
        <v>0.616666666666667</v>
      </c>
      <c r="H130" s="25">
        <v>0.6375</v>
      </c>
      <c r="I130" s="12" t="s">
        <v>270</v>
      </c>
      <c r="J130" s="13" t="s">
        <v>89</v>
      </c>
      <c r="K130" s="38" t="s">
        <v>101</v>
      </c>
      <c r="L130" s="38" t="s">
        <v>102</v>
      </c>
      <c r="M130" s="38" t="s">
        <v>415</v>
      </c>
      <c r="N130" s="38" t="s">
        <v>416</v>
      </c>
      <c r="O130" s="38" t="s">
        <v>417</v>
      </c>
      <c r="P130" s="38"/>
    </row>
    <row r="131" ht="15.75" spans="1:16">
      <c r="A131" s="1">
        <v>853</v>
      </c>
      <c r="D131" t="s">
        <v>189</v>
      </c>
      <c r="E131" s="9" t="s">
        <v>269</v>
      </c>
      <c r="F131" s="10">
        <v>0.529166666666666</v>
      </c>
      <c r="G131" s="20">
        <v>0.619444444444444</v>
      </c>
      <c r="H131" s="25">
        <v>0.640277777777778</v>
      </c>
      <c r="I131" s="12" t="s">
        <v>270</v>
      </c>
      <c r="J131" s="13" t="s">
        <v>89</v>
      </c>
      <c r="K131" s="43" t="s">
        <v>256</v>
      </c>
      <c r="L131" s="43" t="s">
        <v>308</v>
      </c>
      <c r="M131" s="43" t="s">
        <v>418</v>
      </c>
      <c r="N131" s="43" t="s">
        <v>419</v>
      </c>
      <c r="O131" s="43" t="s">
        <v>420</v>
      </c>
      <c r="P131" s="43"/>
    </row>
    <row r="132" ht="15.75" spans="1:16">
      <c r="A132" s="1">
        <v>854</v>
      </c>
      <c r="D132" t="s">
        <v>189</v>
      </c>
      <c r="E132" s="9" t="s">
        <v>269</v>
      </c>
      <c r="F132" s="22">
        <v>0.533333333333332</v>
      </c>
      <c r="G132" s="20">
        <v>0.622222222222222</v>
      </c>
      <c r="H132" s="25">
        <v>0.643055555555555</v>
      </c>
      <c r="I132" s="12" t="s">
        <v>270</v>
      </c>
      <c r="J132" s="13" t="s">
        <v>89</v>
      </c>
      <c r="K132" s="33" t="s">
        <v>311</v>
      </c>
      <c r="L132" s="33" t="s">
        <v>312</v>
      </c>
      <c r="M132" s="33" t="s">
        <v>421</v>
      </c>
      <c r="N132" s="33" t="s">
        <v>422</v>
      </c>
      <c r="O132" s="33" t="s">
        <v>423</v>
      </c>
      <c r="P132" s="33"/>
    </row>
    <row r="133" ht="15.75" spans="1:16">
      <c r="A133" s="1">
        <v>855</v>
      </c>
      <c r="D133" t="s">
        <v>189</v>
      </c>
      <c r="E133" s="9" t="s">
        <v>269</v>
      </c>
      <c r="F133" s="10">
        <v>0.537499999999999</v>
      </c>
      <c r="G133" s="20">
        <v>0.625</v>
      </c>
      <c r="H133" s="25">
        <v>0.645833333333333</v>
      </c>
      <c r="I133" s="12" t="s">
        <v>270</v>
      </c>
      <c r="J133" s="13" t="s">
        <v>89</v>
      </c>
      <c r="K133" s="31" t="s">
        <v>75</v>
      </c>
      <c r="L133" s="31" t="s">
        <v>316</v>
      </c>
      <c r="M133" s="31" t="s">
        <v>424</v>
      </c>
      <c r="N133" s="31" t="s">
        <v>347</v>
      </c>
      <c r="O133" s="31" t="s">
        <v>425</v>
      </c>
      <c r="P133" s="31"/>
    </row>
    <row r="134" ht="15.75" spans="1:16">
      <c r="A134" s="1">
        <v>856</v>
      </c>
      <c r="D134" t="s">
        <v>189</v>
      </c>
      <c r="E134" s="9" t="s">
        <v>269</v>
      </c>
      <c r="F134" s="22">
        <v>0.541666666666666</v>
      </c>
      <c r="G134" s="20">
        <v>0.627777777777778</v>
      </c>
      <c r="H134" s="25">
        <v>0.648611111111111</v>
      </c>
      <c r="I134" s="12" t="s">
        <v>270</v>
      </c>
      <c r="J134" s="13" t="s">
        <v>89</v>
      </c>
      <c r="K134" s="33" t="s">
        <v>111</v>
      </c>
      <c r="L134" s="33" t="s">
        <v>272</v>
      </c>
      <c r="M134" s="33" t="s">
        <v>349</v>
      </c>
      <c r="N134" s="33" t="s">
        <v>350</v>
      </c>
      <c r="O134" s="33" t="s">
        <v>426</v>
      </c>
      <c r="P134" s="33"/>
    </row>
    <row r="135" ht="15.75" spans="1:16">
      <c r="A135" s="1">
        <v>857</v>
      </c>
      <c r="D135" t="s">
        <v>189</v>
      </c>
      <c r="E135" s="9" t="s">
        <v>269</v>
      </c>
      <c r="F135" s="10">
        <v>0.545833333333332</v>
      </c>
      <c r="G135" s="20">
        <v>0.630555555555555</v>
      </c>
      <c r="H135" s="25">
        <v>0.651388888888889</v>
      </c>
      <c r="I135" s="12" t="s">
        <v>270</v>
      </c>
      <c r="J135" s="13" t="s">
        <v>89</v>
      </c>
      <c r="K135" s="33" t="s">
        <v>93</v>
      </c>
      <c r="L135" s="33" t="s">
        <v>292</v>
      </c>
      <c r="M135" s="33" t="s">
        <v>427</v>
      </c>
      <c r="N135" s="33" t="s">
        <v>428</v>
      </c>
      <c r="O135" s="33" t="s">
        <v>429</v>
      </c>
      <c r="P135" s="31"/>
    </row>
    <row r="136" ht="15.75" spans="1:16">
      <c r="A136" s="1">
        <v>858</v>
      </c>
      <c r="D136" t="s">
        <v>189</v>
      </c>
      <c r="E136" s="9" t="s">
        <v>269</v>
      </c>
      <c r="F136" s="22">
        <v>0.549999999999999</v>
      </c>
      <c r="G136" s="20">
        <v>0.633333333333333</v>
      </c>
      <c r="H136" s="25">
        <v>0.654166666666667</v>
      </c>
      <c r="I136" s="12" t="s">
        <v>270</v>
      </c>
      <c r="J136" s="13" t="s">
        <v>89</v>
      </c>
      <c r="K136" s="33" t="s">
        <v>98</v>
      </c>
      <c r="L136" s="33" t="s">
        <v>31</v>
      </c>
      <c r="M136" s="33" t="s">
        <v>141</v>
      </c>
      <c r="N136" s="33" t="s">
        <v>430</v>
      </c>
      <c r="O136" s="33" t="s">
        <v>431</v>
      </c>
      <c r="P136" s="33"/>
    </row>
    <row r="137" ht="15.75" spans="1:16">
      <c r="A137" s="1">
        <v>859</v>
      </c>
      <c r="D137" t="s">
        <v>189</v>
      </c>
      <c r="E137" s="9" t="s">
        <v>269</v>
      </c>
      <c r="F137" s="10">
        <v>0.554166666666666</v>
      </c>
      <c r="G137" s="20">
        <v>0.634722222222223</v>
      </c>
      <c r="H137" s="20">
        <v>0.655555555555556</v>
      </c>
      <c r="I137" s="12" t="s">
        <v>270</v>
      </c>
      <c r="J137" s="13" t="s">
        <v>89</v>
      </c>
      <c r="K137" s="33" t="s">
        <v>131</v>
      </c>
      <c r="L137" s="33" t="s">
        <v>329</v>
      </c>
      <c r="M137" s="33" t="s">
        <v>432</v>
      </c>
      <c r="N137" s="33" t="s">
        <v>433</v>
      </c>
      <c r="O137" s="33" t="s">
        <v>434</v>
      </c>
      <c r="P137" s="33"/>
    </row>
    <row r="138" ht="15.75" spans="1:17">
      <c r="A138" s="1">
        <v>860</v>
      </c>
      <c r="D138" t="s">
        <v>189</v>
      </c>
      <c r="E138" s="9" t="s">
        <v>269</v>
      </c>
      <c r="F138" s="22">
        <v>0.558333333333332</v>
      </c>
      <c r="G138" s="20">
        <v>0.636111111111111</v>
      </c>
      <c r="H138" s="20">
        <v>0.656944444444444</v>
      </c>
      <c r="I138" s="12" t="s">
        <v>270</v>
      </c>
      <c r="J138" s="13" t="s">
        <v>89</v>
      </c>
      <c r="K138" s="33" t="s">
        <v>111</v>
      </c>
      <c r="L138" s="33" t="s">
        <v>435</v>
      </c>
      <c r="M138" s="33" t="s">
        <v>273</v>
      </c>
      <c r="N138" s="33" t="s">
        <v>274</v>
      </c>
      <c r="O138" s="33" t="s">
        <v>436</v>
      </c>
      <c r="P138" s="32"/>
      <c r="Q138" s="88"/>
    </row>
    <row r="139" ht="15.75" spans="1:17">
      <c r="A139" s="1">
        <v>861</v>
      </c>
      <c r="D139" t="s">
        <v>437</v>
      </c>
      <c r="E139" s="9" t="s">
        <v>269</v>
      </c>
      <c r="F139" s="10">
        <v>0.437499999999999</v>
      </c>
      <c r="G139" s="20">
        <v>0.5125</v>
      </c>
      <c r="H139" s="20">
        <v>0.533333333333333</v>
      </c>
      <c r="I139" s="12" t="s">
        <v>270</v>
      </c>
      <c r="J139" s="13" t="s">
        <v>89</v>
      </c>
      <c r="K139" s="33" t="s">
        <v>17</v>
      </c>
      <c r="L139" s="33" t="s">
        <v>72</v>
      </c>
      <c r="M139" s="33" t="s">
        <v>438</v>
      </c>
      <c r="N139" s="33" t="s">
        <v>439</v>
      </c>
      <c r="O139" s="33" t="s">
        <v>440</v>
      </c>
      <c r="P139" s="32"/>
      <c r="Q139" s="88"/>
    </row>
    <row r="140" ht="15.75" spans="1:17">
      <c r="A140" s="1">
        <v>862</v>
      </c>
      <c r="D140" t="s">
        <v>437</v>
      </c>
      <c r="E140" s="9" t="s">
        <v>269</v>
      </c>
      <c r="F140" s="22">
        <v>0.441666666666666</v>
      </c>
      <c r="G140" s="20">
        <v>0.515277777777778</v>
      </c>
      <c r="H140" s="20">
        <v>0.536111111111111</v>
      </c>
      <c r="I140" s="12" t="s">
        <v>270</v>
      </c>
      <c r="J140" s="13" t="s">
        <v>89</v>
      </c>
      <c r="K140" s="33" t="s">
        <v>21</v>
      </c>
      <c r="L140" s="33" t="s">
        <v>72</v>
      </c>
      <c r="M140" s="33" t="s">
        <v>241</v>
      </c>
      <c r="N140" s="33" t="s">
        <v>33</v>
      </c>
      <c r="O140" s="33" t="s">
        <v>441</v>
      </c>
      <c r="P140" s="32"/>
      <c r="Q140" s="88"/>
    </row>
    <row r="141" ht="15.75" spans="1:17">
      <c r="A141" s="1">
        <v>863</v>
      </c>
      <c r="D141" t="s">
        <v>437</v>
      </c>
      <c r="E141" s="9" t="s">
        <v>269</v>
      </c>
      <c r="F141" s="10">
        <v>0.445833333333333</v>
      </c>
      <c r="G141" s="20">
        <v>0.518055555555556</v>
      </c>
      <c r="H141" s="20">
        <v>0.538888888888889</v>
      </c>
      <c r="I141" s="12" t="s">
        <v>270</v>
      </c>
      <c r="J141" s="13" t="s">
        <v>89</v>
      </c>
      <c r="K141" s="33" t="s">
        <v>144</v>
      </c>
      <c r="L141" s="33" t="s">
        <v>72</v>
      </c>
      <c r="M141" s="33" t="s">
        <v>442</v>
      </c>
      <c r="N141" s="33" t="s">
        <v>146</v>
      </c>
      <c r="O141" s="33" t="s">
        <v>443</v>
      </c>
      <c r="P141" s="32"/>
      <c r="Q141" s="88"/>
    </row>
    <row r="142" ht="15.75" spans="1:17">
      <c r="A142" s="1">
        <v>864</v>
      </c>
      <c r="D142" t="s">
        <v>437</v>
      </c>
      <c r="E142" s="9" t="s">
        <v>269</v>
      </c>
      <c r="F142" s="22">
        <v>0.449999999999999</v>
      </c>
      <c r="G142" s="20">
        <v>0.520833333333333</v>
      </c>
      <c r="H142" s="20">
        <v>0.541666666666667</v>
      </c>
      <c r="I142" s="12" t="s">
        <v>270</v>
      </c>
      <c r="J142" s="13" t="s">
        <v>89</v>
      </c>
      <c r="K142" s="33" t="s">
        <v>182</v>
      </c>
      <c r="L142" s="33" t="s">
        <v>72</v>
      </c>
      <c r="M142" s="33" t="s">
        <v>180</v>
      </c>
      <c r="N142" s="33" t="s">
        <v>69</v>
      </c>
      <c r="O142" s="33" t="s">
        <v>444</v>
      </c>
      <c r="P142" s="31"/>
      <c r="Q142" s="88"/>
    </row>
    <row r="143" ht="15.75" spans="1:17">
      <c r="A143" s="1">
        <v>865</v>
      </c>
      <c r="D143" t="s">
        <v>437</v>
      </c>
      <c r="E143" s="9" t="s">
        <v>269</v>
      </c>
      <c r="F143" s="10">
        <v>0.454166666666666</v>
      </c>
      <c r="G143" s="20">
        <v>0.523611111111111</v>
      </c>
      <c r="H143" s="20">
        <v>0.544444444444444</v>
      </c>
      <c r="I143" s="12" t="s">
        <v>270</v>
      </c>
      <c r="J143" s="13" t="s">
        <v>89</v>
      </c>
      <c r="K143" s="31" t="s">
        <v>75</v>
      </c>
      <c r="L143" s="31" t="s">
        <v>287</v>
      </c>
      <c r="M143" s="31" t="s">
        <v>232</v>
      </c>
      <c r="N143" s="31" t="s">
        <v>233</v>
      </c>
      <c r="O143" s="31" t="s">
        <v>445</v>
      </c>
      <c r="P143" s="31"/>
      <c r="Q143" s="88"/>
    </row>
    <row r="144" ht="15.75" spans="1:17">
      <c r="A144" s="1">
        <v>866</v>
      </c>
      <c r="D144" t="s">
        <v>437</v>
      </c>
      <c r="E144" s="9" t="s">
        <v>269</v>
      </c>
      <c r="F144" s="22">
        <v>0.458333333333333</v>
      </c>
      <c r="G144" s="20">
        <v>0.526388888888889</v>
      </c>
      <c r="H144" s="20">
        <v>0.547222222222222</v>
      </c>
      <c r="I144" s="12" t="s">
        <v>270</v>
      </c>
      <c r="J144" s="13" t="s">
        <v>89</v>
      </c>
      <c r="K144" s="33" t="s">
        <v>182</v>
      </c>
      <c r="L144" s="33" t="s">
        <v>333</v>
      </c>
      <c r="M144" s="33" t="s">
        <v>337</v>
      </c>
      <c r="N144" s="33" t="s">
        <v>446</v>
      </c>
      <c r="O144" s="33" t="s">
        <v>447</v>
      </c>
      <c r="P144" s="33"/>
      <c r="Q144" s="88"/>
    </row>
    <row r="145" ht="15.75" spans="1:17">
      <c r="A145" s="1">
        <v>867</v>
      </c>
      <c r="D145" t="s">
        <v>437</v>
      </c>
      <c r="E145" s="9" t="s">
        <v>269</v>
      </c>
      <c r="F145" s="10">
        <v>0.462499999999999</v>
      </c>
      <c r="G145" s="20">
        <v>0.529166666666667</v>
      </c>
      <c r="H145" s="20">
        <v>0.55</v>
      </c>
      <c r="I145" s="12" t="s">
        <v>270</v>
      </c>
      <c r="J145" s="13" t="s">
        <v>89</v>
      </c>
      <c r="K145" s="33" t="s">
        <v>98</v>
      </c>
      <c r="L145" s="33" t="s">
        <v>31</v>
      </c>
      <c r="M145" s="33" t="s">
        <v>448</v>
      </c>
      <c r="N145" s="33" t="s">
        <v>449</v>
      </c>
      <c r="O145" s="33" t="s">
        <v>450</v>
      </c>
      <c r="P145" s="33" t="s">
        <v>123</v>
      </c>
      <c r="Q145" s="88"/>
    </row>
    <row r="146" ht="15.75" spans="1:17">
      <c r="A146" s="1">
        <v>868</v>
      </c>
      <c r="D146" t="s">
        <v>437</v>
      </c>
      <c r="E146" s="9" t="s">
        <v>269</v>
      </c>
      <c r="F146" s="22">
        <v>0.466666666666666</v>
      </c>
      <c r="G146" s="20">
        <v>0.531944444444444</v>
      </c>
      <c r="H146" s="20">
        <v>0.552777777777778</v>
      </c>
      <c r="I146" s="12" t="s">
        <v>270</v>
      </c>
      <c r="J146" s="13" t="s">
        <v>89</v>
      </c>
      <c r="K146" s="33" t="s">
        <v>289</v>
      </c>
      <c r="L146" s="33" t="s">
        <v>107</v>
      </c>
      <c r="M146" s="40" t="s">
        <v>451</v>
      </c>
      <c r="N146" s="40" t="s">
        <v>452</v>
      </c>
      <c r="O146" s="40" t="s">
        <v>453</v>
      </c>
      <c r="P146" s="31"/>
      <c r="Q146" s="88"/>
    </row>
    <row r="147" ht="15.75" spans="1:17">
      <c r="A147" s="1">
        <v>869</v>
      </c>
      <c r="D147" t="s">
        <v>437</v>
      </c>
      <c r="E147" s="9" t="s">
        <v>269</v>
      </c>
      <c r="F147" s="10">
        <v>0.470833333333333</v>
      </c>
      <c r="G147" s="20">
        <v>0.534722222222222</v>
      </c>
      <c r="H147" s="20">
        <v>0.555555555555555</v>
      </c>
      <c r="I147" s="12" t="s">
        <v>270</v>
      </c>
      <c r="J147" s="13" t="s">
        <v>89</v>
      </c>
      <c r="K147" s="33" t="s">
        <v>111</v>
      </c>
      <c r="L147" s="33" t="s">
        <v>320</v>
      </c>
      <c r="M147" s="33" t="s">
        <v>454</v>
      </c>
      <c r="N147" s="33" t="s">
        <v>455</v>
      </c>
      <c r="O147" s="33" t="s">
        <v>456</v>
      </c>
      <c r="P147" s="33"/>
      <c r="Q147" s="88"/>
    </row>
    <row r="148" ht="15.75" spans="1:17">
      <c r="A148" s="1">
        <v>870</v>
      </c>
      <c r="D148" t="s">
        <v>437</v>
      </c>
      <c r="E148" s="9" t="s">
        <v>269</v>
      </c>
      <c r="F148" s="22">
        <v>0.474999999999999</v>
      </c>
      <c r="G148" s="20">
        <v>0.5375</v>
      </c>
      <c r="H148" s="20">
        <v>0.558333333333333</v>
      </c>
      <c r="I148" s="12" t="s">
        <v>270</v>
      </c>
      <c r="J148" s="13" t="s">
        <v>89</v>
      </c>
      <c r="K148" s="33" t="s">
        <v>131</v>
      </c>
      <c r="L148" s="33" t="s">
        <v>329</v>
      </c>
      <c r="M148" s="33" t="s">
        <v>457</v>
      </c>
      <c r="N148" s="33" t="s">
        <v>458</v>
      </c>
      <c r="O148" s="33" t="s">
        <v>459</v>
      </c>
      <c r="P148" s="33"/>
      <c r="Q148" s="88"/>
    </row>
    <row r="149" ht="15.75" spans="1:17">
      <c r="A149" s="1">
        <v>871</v>
      </c>
      <c r="D149" t="s">
        <v>437</v>
      </c>
      <c r="E149" s="9" t="s">
        <v>269</v>
      </c>
      <c r="F149" s="10">
        <v>0.479166666666666</v>
      </c>
      <c r="G149" s="20">
        <v>0.543055555555556</v>
      </c>
      <c r="H149" s="20">
        <v>0.563888888888889</v>
      </c>
      <c r="I149" s="12" t="s">
        <v>270</v>
      </c>
      <c r="J149" s="13" t="s">
        <v>89</v>
      </c>
      <c r="K149" s="33" t="s">
        <v>106</v>
      </c>
      <c r="L149" s="33" t="s">
        <v>302</v>
      </c>
      <c r="M149" s="33" t="s">
        <v>460</v>
      </c>
      <c r="N149" s="33" t="s">
        <v>461</v>
      </c>
      <c r="O149" s="33" t="s">
        <v>462</v>
      </c>
      <c r="P149" s="33"/>
      <c r="Q149" s="88"/>
    </row>
    <row r="150" ht="15.75" spans="1:17">
      <c r="A150" s="1">
        <v>872</v>
      </c>
      <c r="D150" t="s">
        <v>437</v>
      </c>
      <c r="E150" s="9" t="s">
        <v>269</v>
      </c>
      <c r="F150" s="22">
        <v>0.483333333333332</v>
      </c>
      <c r="G150" s="20">
        <v>0.548611111111111</v>
      </c>
      <c r="H150" s="20">
        <v>0.569444444444444</v>
      </c>
      <c r="I150" s="12" t="s">
        <v>270</v>
      </c>
      <c r="J150" s="13" t="s">
        <v>89</v>
      </c>
      <c r="K150" s="38" t="s">
        <v>101</v>
      </c>
      <c r="L150" s="38" t="s">
        <v>102</v>
      </c>
      <c r="M150" s="38" t="s">
        <v>463</v>
      </c>
      <c r="N150" s="38" t="s">
        <v>464</v>
      </c>
      <c r="O150" s="38" t="s">
        <v>465</v>
      </c>
      <c r="P150" s="38"/>
      <c r="Q150" s="88"/>
    </row>
    <row r="151" ht="15.75" spans="1:17">
      <c r="A151" s="1">
        <v>873</v>
      </c>
      <c r="D151" t="s">
        <v>437</v>
      </c>
      <c r="E151" s="9" t="s">
        <v>269</v>
      </c>
      <c r="F151" s="10">
        <v>0.487499999999999</v>
      </c>
      <c r="G151" s="20">
        <v>0.554166666666667</v>
      </c>
      <c r="H151" s="20">
        <v>0.575</v>
      </c>
      <c r="I151" s="12" t="s">
        <v>270</v>
      </c>
      <c r="J151" s="13" t="s">
        <v>89</v>
      </c>
      <c r="K151" s="43" t="s">
        <v>256</v>
      </c>
      <c r="L151" s="43" t="s">
        <v>308</v>
      </c>
      <c r="M151" s="43" t="s">
        <v>141</v>
      </c>
      <c r="N151" s="43" t="s">
        <v>466</v>
      </c>
      <c r="O151" s="43" t="s">
        <v>467</v>
      </c>
      <c r="P151" s="43">
        <v>21972</v>
      </c>
      <c r="Q151" s="88"/>
    </row>
    <row r="152" ht="15.75" spans="1:17">
      <c r="A152" s="1">
        <v>874</v>
      </c>
      <c r="D152" t="s">
        <v>437</v>
      </c>
      <c r="E152" s="9" t="s">
        <v>269</v>
      </c>
      <c r="F152" s="22">
        <v>0.491666666666666</v>
      </c>
      <c r="G152" s="20">
        <v>0.559722222222222</v>
      </c>
      <c r="H152" s="20">
        <v>0.580555555555555</v>
      </c>
      <c r="I152" s="12" t="s">
        <v>270</v>
      </c>
      <c r="J152" s="13" t="s">
        <v>89</v>
      </c>
      <c r="K152" s="33" t="s">
        <v>311</v>
      </c>
      <c r="L152" s="33" t="s">
        <v>312</v>
      </c>
      <c r="M152" s="33" t="s">
        <v>61</v>
      </c>
      <c r="N152" s="33" t="s">
        <v>468</v>
      </c>
      <c r="O152" s="33" t="s">
        <v>469</v>
      </c>
      <c r="P152" s="33"/>
      <c r="Q152" s="88"/>
    </row>
    <row r="153" ht="15.75" spans="1:17">
      <c r="A153" s="1">
        <v>875</v>
      </c>
      <c r="D153" t="s">
        <v>437</v>
      </c>
      <c r="E153" s="9" t="s">
        <v>269</v>
      </c>
      <c r="F153" s="10">
        <v>0.495833333333332</v>
      </c>
      <c r="G153" s="20">
        <v>0.565277777777778</v>
      </c>
      <c r="H153" s="20">
        <v>0.586111111111111</v>
      </c>
      <c r="I153" s="12" t="s">
        <v>270</v>
      </c>
      <c r="J153" s="13" t="s">
        <v>89</v>
      </c>
      <c r="K153" s="31" t="s">
        <v>75</v>
      </c>
      <c r="L153" s="31" t="s">
        <v>316</v>
      </c>
      <c r="M153" s="31" t="s">
        <v>448</v>
      </c>
      <c r="N153" s="31" t="s">
        <v>470</v>
      </c>
      <c r="O153" s="31" t="s">
        <v>471</v>
      </c>
      <c r="P153" s="31"/>
      <c r="Q153" s="88"/>
    </row>
    <row r="154" ht="15.75" spans="1:17">
      <c r="A154" s="1">
        <v>876</v>
      </c>
      <c r="D154" t="s">
        <v>437</v>
      </c>
      <c r="E154" s="9" t="s">
        <v>269</v>
      </c>
      <c r="F154" s="22">
        <v>0.499999999999999</v>
      </c>
      <c r="G154" s="20">
        <v>0.570833333333333</v>
      </c>
      <c r="H154" s="20">
        <v>0.591666666666667</v>
      </c>
      <c r="I154" s="12" t="s">
        <v>270</v>
      </c>
      <c r="J154" s="13" t="s">
        <v>89</v>
      </c>
      <c r="K154" s="33" t="s">
        <v>21</v>
      </c>
      <c r="L154" s="33" t="s">
        <v>323</v>
      </c>
      <c r="M154" s="35" t="s">
        <v>472</v>
      </c>
      <c r="N154" s="35" t="s">
        <v>473</v>
      </c>
      <c r="O154" s="35" t="s">
        <v>474</v>
      </c>
      <c r="P154" s="33"/>
      <c r="Q154" s="88"/>
    </row>
    <row r="155" ht="15.75" spans="1:17">
      <c r="A155" s="1">
        <v>877</v>
      </c>
      <c r="D155" t="s">
        <v>437</v>
      </c>
      <c r="E155" s="9" t="s">
        <v>269</v>
      </c>
      <c r="F155" s="10">
        <v>0.504166666666666</v>
      </c>
      <c r="G155" s="20">
        <v>0.594444444444444</v>
      </c>
      <c r="H155" s="20">
        <v>0.615277777777778</v>
      </c>
      <c r="I155" s="12" t="s">
        <v>270</v>
      </c>
      <c r="J155" s="13" t="s">
        <v>89</v>
      </c>
      <c r="K155" s="33" t="s">
        <v>289</v>
      </c>
      <c r="L155" s="33" t="s">
        <v>124</v>
      </c>
      <c r="M155" s="33" t="s">
        <v>475</v>
      </c>
      <c r="N155" s="33" t="s">
        <v>476</v>
      </c>
      <c r="O155" s="33" t="s">
        <v>477</v>
      </c>
      <c r="P155" s="31"/>
      <c r="Q155" s="88"/>
    </row>
    <row r="156" ht="15.75" spans="1:17">
      <c r="A156" s="1">
        <v>878</v>
      </c>
      <c r="D156" t="s">
        <v>437</v>
      </c>
      <c r="E156" s="9" t="s">
        <v>269</v>
      </c>
      <c r="F156" s="22">
        <v>0.508333333333332</v>
      </c>
      <c r="G156" s="20">
        <v>0.6</v>
      </c>
      <c r="H156" s="20">
        <v>0.620833333333333</v>
      </c>
      <c r="I156" s="12" t="s">
        <v>270</v>
      </c>
      <c r="J156" s="13" t="s">
        <v>89</v>
      </c>
      <c r="K156" s="33" t="s">
        <v>111</v>
      </c>
      <c r="L156" s="33" t="s">
        <v>112</v>
      </c>
      <c r="M156" s="33" t="s">
        <v>151</v>
      </c>
      <c r="N156" s="33" t="s">
        <v>152</v>
      </c>
      <c r="O156" s="33" t="s">
        <v>478</v>
      </c>
      <c r="P156" s="33"/>
      <c r="Q156" s="88"/>
    </row>
    <row r="157" ht="15.75" spans="1:17">
      <c r="A157" s="1">
        <v>879</v>
      </c>
      <c r="D157" t="s">
        <v>437</v>
      </c>
      <c r="E157" s="9" t="s">
        <v>269</v>
      </c>
      <c r="F157" s="10">
        <v>0.512499999999999</v>
      </c>
      <c r="G157" s="20">
        <v>0.605555555555556</v>
      </c>
      <c r="H157" s="20">
        <v>0.626388888888889</v>
      </c>
      <c r="I157" s="12" t="s">
        <v>270</v>
      </c>
      <c r="J157" s="13" t="s">
        <v>89</v>
      </c>
      <c r="K157" s="33" t="s">
        <v>93</v>
      </c>
      <c r="L157" s="33" t="s">
        <v>292</v>
      </c>
      <c r="M157" s="33" t="s">
        <v>415</v>
      </c>
      <c r="N157" s="33" t="s">
        <v>479</v>
      </c>
      <c r="O157" s="33" t="s">
        <v>480</v>
      </c>
      <c r="P157" s="33"/>
      <c r="Q157" s="88"/>
    </row>
    <row r="158" ht="15.75" spans="1:17">
      <c r="A158" s="1">
        <v>880</v>
      </c>
      <c r="D158" t="s">
        <v>437</v>
      </c>
      <c r="E158" s="9" t="s">
        <v>269</v>
      </c>
      <c r="F158" s="22">
        <v>0.516666666666666</v>
      </c>
      <c r="G158" s="20">
        <v>0.611111111111111</v>
      </c>
      <c r="H158" s="25">
        <v>0.631944444444444</v>
      </c>
      <c r="I158" s="12" t="s">
        <v>270</v>
      </c>
      <c r="J158" s="13" t="s">
        <v>89</v>
      </c>
      <c r="K158" s="33" t="s">
        <v>26</v>
      </c>
      <c r="L158" s="33" t="s">
        <v>26</v>
      </c>
      <c r="M158" s="33" t="s">
        <v>339</v>
      </c>
      <c r="N158" s="33" t="s">
        <v>340</v>
      </c>
      <c r="O158" s="33" t="s">
        <v>481</v>
      </c>
      <c r="P158" s="33"/>
      <c r="Q158" s="88"/>
    </row>
    <row r="159" ht="15.75" spans="1:17">
      <c r="A159" s="18">
        <v>890</v>
      </c>
      <c r="B159" s="18"/>
      <c r="C159" s="18"/>
      <c r="D159" t="s">
        <v>437</v>
      </c>
      <c r="E159" s="249" t="s">
        <v>482</v>
      </c>
      <c r="F159" s="10">
        <v>0.554166666666666</v>
      </c>
      <c r="G159" s="20">
        <v>0.643055555555556</v>
      </c>
      <c r="H159" s="20">
        <v>0.663888888888889</v>
      </c>
      <c r="I159" s="12" t="s">
        <v>270</v>
      </c>
      <c r="J159" s="23" t="s">
        <v>16</v>
      </c>
      <c r="K159" s="33" t="s">
        <v>30</v>
      </c>
      <c r="L159" s="33" t="s">
        <v>72</v>
      </c>
      <c r="M159" s="33" t="s">
        <v>483</v>
      </c>
      <c r="N159" s="33" t="s">
        <v>69</v>
      </c>
      <c r="O159" s="33" t="s">
        <v>484</v>
      </c>
      <c r="P159" s="33"/>
      <c r="Q159" s="88"/>
    </row>
    <row r="160" ht="15.75" spans="1:17">
      <c r="A160" s="18">
        <v>891</v>
      </c>
      <c r="B160" s="18"/>
      <c r="C160" s="18"/>
      <c r="D160" t="s">
        <v>437</v>
      </c>
      <c r="E160" s="249" t="s">
        <v>482</v>
      </c>
      <c r="F160" s="22">
        <v>0.558333333333332</v>
      </c>
      <c r="G160" s="20">
        <v>0.644444444444444</v>
      </c>
      <c r="H160" s="20">
        <v>0.665277777777778</v>
      </c>
      <c r="I160" s="12" t="s">
        <v>270</v>
      </c>
      <c r="J160" s="23" t="s">
        <v>16</v>
      </c>
      <c r="K160" s="38" t="s">
        <v>101</v>
      </c>
      <c r="L160" s="38" t="s">
        <v>72</v>
      </c>
      <c r="M160" s="38" t="s">
        <v>485</v>
      </c>
      <c r="N160" s="38" t="s">
        <v>486</v>
      </c>
      <c r="O160" s="38" t="s">
        <v>487</v>
      </c>
      <c r="P160" s="31"/>
      <c r="Q160" s="88"/>
    </row>
    <row r="161" ht="15.75" spans="1:17">
      <c r="A161" s="18">
        <v>892</v>
      </c>
      <c r="B161" s="18"/>
      <c r="C161" s="18"/>
      <c r="D161" t="s">
        <v>437</v>
      </c>
      <c r="E161" s="249" t="s">
        <v>482</v>
      </c>
      <c r="F161" s="10">
        <v>0.562499999999999</v>
      </c>
      <c r="G161" s="20">
        <v>0.645833333333333</v>
      </c>
      <c r="H161" s="20">
        <v>0.666666666666667</v>
      </c>
      <c r="I161" s="12" t="s">
        <v>270</v>
      </c>
      <c r="J161" s="17" t="s">
        <v>16</v>
      </c>
      <c r="K161" s="31" t="s">
        <v>75</v>
      </c>
      <c r="L161" s="31" t="s">
        <v>72</v>
      </c>
      <c r="M161" s="31" t="s">
        <v>119</v>
      </c>
      <c r="N161" s="31" t="s">
        <v>488</v>
      </c>
      <c r="O161" s="31" t="s">
        <v>489</v>
      </c>
      <c r="P161" s="33"/>
      <c r="Q161" s="88"/>
    </row>
    <row r="162" ht="15.75" spans="1:17">
      <c r="A162" s="18">
        <v>893</v>
      </c>
      <c r="B162" s="18"/>
      <c r="C162" s="18"/>
      <c r="D162" t="s">
        <v>437</v>
      </c>
      <c r="E162" s="249" t="s">
        <v>482</v>
      </c>
      <c r="F162" s="22">
        <v>0.566666666666666</v>
      </c>
      <c r="G162" s="20">
        <v>0.647222222222222</v>
      </c>
      <c r="H162" s="20">
        <v>0.668055555555556</v>
      </c>
      <c r="I162" s="12" t="s">
        <v>270</v>
      </c>
      <c r="J162" s="17" t="s">
        <v>16</v>
      </c>
      <c r="K162" s="33" t="s">
        <v>289</v>
      </c>
      <c r="L162" s="33" t="s">
        <v>72</v>
      </c>
      <c r="M162" s="33" t="s">
        <v>490</v>
      </c>
      <c r="N162" s="33" t="s">
        <v>491</v>
      </c>
      <c r="O162" s="33" t="s">
        <v>492</v>
      </c>
      <c r="P162" s="33"/>
      <c r="Q162" s="88"/>
    </row>
    <row r="163" ht="15.75" spans="1:17">
      <c r="A163" s="18">
        <v>894</v>
      </c>
      <c r="B163" s="18"/>
      <c r="C163" s="18"/>
      <c r="D163" t="s">
        <v>437</v>
      </c>
      <c r="E163" s="249" t="s">
        <v>482</v>
      </c>
      <c r="F163" s="10">
        <v>0.570833333333332</v>
      </c>
      <c r="G163" s="20">
        <v>0.648611111111111</v>
      </c>
      <c r="H163" s="20">
        <v>0.669444444444444</v>
      </c>
      <c r="I163" s="12" t="s">
        <v>270</v>
      </c>
      <c r="J163" s="17" t="s">
        <v>16</v>
      </c>
      <c r="K163" s="33" t="s">
        <v>311</v>
      </c>
      <c r="L163" s="33" t="s">
        <v>72</v>
      </c>
      <c r="M163" s="33" t="s">
        <v>493</v>
      </c>
      <c r="N163" s="33" t="s">
        <v>39</v>
      </c>
      <c r="O163" s="33" t="s">
        <v>494</v>
      </c>
      <c r="P163" s="33"/>
      <c r="Q163" s="88"/>
    </row>
    <row r="164" ht="15.75" spans="1:17">
      <c r="A164" s="18">
        <v>895</v>
      </c>
      <c r="B164" s="18"/>
      <c r="C164" s="18"/>
      <c r="D164" t="s">
        <v>437</v>
      </c>
      <c r="E164" s="249" t="s">
        <v>482</v>
      </c>
      <c r="F164" s="10">
        <v>0.575000000000002</v>
      </c>
      <c r="G164" s="20">
        <v>0.65</v>
      </c>
      <c r="H164" s="20">
        <v>0.670833333333333</v>
      </c>
      <c r="I164" s="12" t="s">
        <v>270</v>
      </c>
      <c r="J164" s="17" t="s">
        <v>16</v>
      </c>
      <c r="K164" s="31" t="s">
        <v>75</v>
      </c>
      <c r="L164" s="31" t="s">
        <v>72</v>
      </c>
      <c r="M164" s="31" t="s">
        <v>495</v>
      </c>
      <c r="N164" s="31" t="s">
        <v>496</v>
      </c>
      <c r="O164" s="31" t="s">
        <v>497</v>
      </c>
      <c r="P164" s="33"/>
      <c r="Q164" s="88"/>
    </row>
    <row r="165" ht="15.75" spans="1:17">
      <c r="A165" s="18">
        <v>896</v>
      </c>
      <c r="B165" s="18"/>
      <c r="C165" s="18"/>
      <c r="D165" t="s">
        <v>437</v>
      </c>
      <c r="E165" s="249" t="s">
        <v>482</v>
      </c>
      <c r="F165" s="22">
        <v>0.579166666666669</v>
      </c>
      <c r="G165" s="20">
        <v>0.651388888888889</v>
      </c>
      <c r="H165" s="20">
        <v>0.672222222222222</v>
      </c>
      <c r="I165" s="12" t="s">
        <v>270</v>
      </c>
      <c r="J165" s="17" t="s">
        <v>16</v>
      </c>
      <c r="K165" s="33" t="s">
        <v>289</v>
      </c>
      <c r="L165" s="33" t="s">
        <v>72</v>
      </c>
      <c r="M165" s="33" t="s">
        <v>38</v>
      </c>
      <c r="N165" s="33" t="s">
        <v>498</v>
      </c>
      <c r="O165" s="33" t="s">
        <v>499</v>
      </c>
      <c r="P165" s="33"/>
      <c r="Q165" s="88"/>
    </row>
    <row r="166" ht="15.75" spans="1:17">
      <c r="A166" s="18">
        <v>897</v>
      </c>
      <c r="B166" s="18"/>
      <c r="C166" s="18"/>
      <c r="D166" t="s">
        <v>437</v>
      </c>
      <c r="E166" s="249" t="s">
        <v>482</v>
      </c>
      <c r="F166" s="10">
        <v>0.583333333333336</v>
      </c>
      <c r="G166" s="20">
        <v>0.652777777777778</v>
      </c>
      <c r="H166" s="20">
        <v>0.673611111111111</v>
      </c>
      <c r="I166" s="12" t="s">
        <v>270</v>
      </c>
      <c r="J166" s="17" t="s">
        <v>16</v>
      </c>
      <c r="K166" s="33" t="s">
        <v>26</v>
      </c>
      <c r="L166" s="33" t="s">
        <v>26</v>
      </c>
      <c r="M166" s="33" t="s">
        <v>68</v>
      </c>
      <c r="N166" s="33" t="s">
        <v>69</v>
      </c>
      <c r="O166" s="33" t="s">
        <v>500</v>
      </c>
      <c r="P166" s="33"/>
      <c r="Q166" s="88"/>
    </row>
    <row r="167" ht="15.75" spans="1:17">
      <c r="A167" s="18">
        <v>898</v>
      </c>
      <c r="B167" s="18"/>
      <c r="C167" s="18"/>
      <c r="D167" t="s">
        <v>437</v>
      </c>
      <c r="E167" s="249" t="s">
        <v>482</v>
      </c>
      <c r="F167" s="22">
        <v>0.587500000000003</v>
      </c>
      <c r="G167" s="20">
        <v>0.654166666666667</v>
      </c>
      <c r="H167" s="20">
        <v>0.675</v>
      </c>
      <c r="I167" s="12" t="s">
        <v>270</v>
      </c>
      <c r="J167" s="17" t="s">
        <v>16</v>
      </c>
      <c r="K167" s="33" t="s">
        <v>71</v>
      </c>
      <c r="L167" s="33" t="s">
        <v>302</v>
      </c>
      <c r="M167" s="33" t="s">
        <v>18</v>
      </c>
      <c r="N167" s="33" t="s">
        <v>208</v>
      </c>
      <c r="O167" s="33" t="s">
        <v>501</v>
      </c>
      <c r="P167" s="33"/>
      <c r="Q167" s="88"/>
    </row>
    <row r="168" ht="15.75" spans="1:17">
      <c r="A168" s="18">
        <v>899</v>
      </c>
      <c r="B168" s="18"/>
      <c r="C168" s="18"/>
      <c r="D168" t="s">
        <v>437</v>
      </c>
      <c r="E168" s="249" t="s">
        <v>482</v>
      </c>
      <c r="F168" s="10">
        <v>0.59166666666667</v>
      </c>
      <c r="G168" s="20">
        <v>0.655555555555556</v>
      </c>
      <c r="H168" s="20">
        <v>0.676388888888889</v>
      </c>
      <c r="I168" s="12" t="s">
        <v>270</v>
      </c>
      <c r="J168" s="41" t="s">
        <v>16</v>
      </c>
      <c r="K168" s="33" t="s">
        <v>26</v>
      </c>
      <c r="L168" s="33" t="s">
        <v>26</v>
      </c>
      <c r="M168" s="33" t="s">
        <v>502</v>
      </c>
      <c r="N168" s="33" t="s">
        <v>503</v>
      </c>
      <c r="O168" s="33" t="s">
        <v>504</v>
      </c>
      <c r="P168" s="33"/>
      <c r="Q168" s="88"/>
    </row>
    <row r="169" ht="15.75" spans="1:17">
      <c r="A169" s="18">
        <v>900</v>
      </c>
      <c r="B169" s="18"/>
      <c r="C169" s="18"/>
      <c r="D169" t="s">
        <v>437</v>
      </c>
      <c r="E169" s="249" t="s">
        <v>482</v>
      </c>
      <c r="F169" s="22">
        <v>0.595833333333337</v>
      </c>
      <c r="G169" s="20">
        <v>0.656944444444444</v>
      </c>
      <c r="H169" s="20">
        <v>0.677777777777778</v>
      </c>
      <c r="I169" s="12" t="s">
        <v>270</v>
      </c>
      <c r="J169" s="17" t="s">
        <v>16</v>
      </c>
      <c r="K169" s="33" t="s">
        <v>21</v>
      </c>
      <c r="L169" s="33" t="s">
        <v>107</v>
      </c>
      <c r="M169" s="33" t="s">
        <v>505</v>
      </c>
      <c r="N169" s="33" t="s">
        <v>506</v>
      </c>
      <c r="O169" s="33" t="s">
        <v>507</v>
      </c>
      <c r="P169" s="33"/>
      <c r="Q169" s="88"/>
    </row>
    <row r="170" ht="15.75" spans="1:17">
      <c r="A170" s="18">
        <v>901</v>
      </c>
      <c r="B170" s="18"/>
      <c r="C170" s="18"/>
      <c r="D170" t="s">
        <v>437</v>
      </c>
      <c r="E170" s="249" t="s">
        <v>482</v>
      </c>
      <c r="F170" s="10">
        <v>0.600000000000004</v>
      </c>
      <c r="G170" s="20">
        <v>0.658333333333333</v>
      </c>
      <c r="H170" s="20">
        <v>0.679166666666667</v>
      </c>
      <c r="I170" s="12" t="s">
        <v>270</v>
      </c>
      <c r="J170" s="17" t="s">
        <v>16</v>
      </c>
      <c r="K170" s="33" t="s">
        <v>30</v>
      </c>
      <c r="L170" s="33" t="s">
        <v>31</v>
      </c>
      <c r="M170" s="33" t="s">
        <v>508</v>
      </c>
      <c r="N170" s="33" t="s">
        <v>45</v>
      </c>
      <c r="O170" s="33" t="s">
        <v>509</v>
      </c>
      <c r="P170" s="33"/>
      <c r="Q170" s="88"/>
    </row>
    <row r="171" ht="15.75" spans="1:17">
      <c r="A171" s="18">
        <v>902</v>
      </c>
      <c r="B171" s="18"/>
      <c r="C171" s="18"/>
      <c r="D171" t="s">
        <v>437</v>
      </c>
      <c r="E171" s="249" t="s">
        <v>482</v>
      </c>
      <c r="F171" s="10">
        <v>0.604166666666671</v>
      </c>
      <c r="G171" s="20">
        <v>0.659722222222222</v>
      </c>
      <c r="H171" s="20">
        <v>0.680555555555555</v>
      </c>
      <c r="I171" s="12" t="s">
        <v>270</v>
      </c>
      <c r="J171" s="17" t="s">
        <v>16</v>
      </c>
      <c r="K171" s="33" t="s">
        <v>71</v>
      </c>
      <c r="L171" s="33" t="s">
        <v>302</v>
      </c>
      <c r="M171" s="33" t="s">
        <v>135</v>
      </c>
      <c r="N171" s="33" t="s">
        <v>510</v>
      </c>
      <c r="O171" s="33" t="s">
        <v>511</v>
      </c>
      <c r="P171" s="33"/>
      <c r="Q171" s="88"/>
    </row>
    <row r="172" ht="15.75" spans="1:17">
      <c r="A172" s="18">
        <v>903</v>
      </c>
      <c r="B172" s="18"/>
      <c r="C172" s="18"/>
      <c r="D172" t="s">
        <v>437</v>
      </c>
      <c r="E172" s="249" t="s">
        <v>482</v>
      </c>
      <c r="F172" s="22">
        <v>0.608333333333338</v>
      </c>
      <c r="G172" s="20">
        <v>0.661111111111111</v>
      </c>
      <c r="H172" s="20">
        <v>0.681944444444444</v>
      </c>
      <c r="I172" s="12" t="s">
        <v>270</v>
      </c>
      <c r="J172" s="17" t="s">
        <v>16</v>
      </c>
      <c r="K172" s="33" t="s">
        <v>26</v>
      </c>
      <c r="L172" s="33" t="s">
        <v>26</v>
      </c>
      <c r="M172" s="33" t="s">
        <v>495</v>
      </c>
      <c r="N172" s="33" t="s">
        <v>512</v>
      </c>
      <c r="O172" s="33" t="s">
        <v>513</v>
      </c>
      <c r="P172" s="33"/>
      <c r="Q172" s="88"/>
    </row>
    <row r="173" ht="15.75" spans="1:17">
      <c r="A173" s="18">
        <v>904</v>
      </c>
      <c r="B173" s="18"/>
      <c r="C173" s="18"/>
      <c r="D173" t="s">
        <v>437</v>
      </c>
      <c r="E173" s="249" t="s">
        <v>482</v>
      </c>
      <c r="F173" s="10">
        <v>0.612500000000005</v>
      </c>
      <c r="G173" s="20">
        <v>0.6625</v>
      </c>
      <c r="H173" s="20">
        <v>0.683333333333333</v>
      </c>
      <c r="I173" s="12" t="s">
        <v>270</v>
      </c>
      <c r="J173" s="17" t="s">
        <v>16</v>
      </c>
      <c r="K173" s="33" t="s">
        <v>21</v>
      </c>
      <c r="L173" s="33" t="s">
        <v>107</v>
      </c>
      <c r="M173" s="33" t="s">
        <v>514</v>
      </c>
      <c r="N173" s="33" t="s">
        <v>515</v>
      </c>
      <c r="O173" s="33" t="s">
        <v>516</v>
      </c>
      <c r="P173" s="33"/>
      <c r="Q173" s="88"/>
    </row>
    <row r="174" ht="15.75" spans="1:17">
      <c r="A174" s="18">
        <v>905</v>
      </c>
      <c r="B174" s="18"/>
      <c r="C174" s="18"/>
      <c r="D174" t="s">
        <v>437</v>
      </c>
      <c r="E174" s="249" t="s">
        <v>482</v>
      </c>
      <c r="F174" s="22">
        <v>0.616666666666673</v>
      </c>
      <c r="G174" s="20">
        <v>0.663888888888889</v>
      </c>
      <c r="H174" s="20">
        <v>0.684722222222222</v>
      </c>
      <c r="I174" s="12" t="s">
        <v>270</v>
      </c>
      <c r="J174" s="17" t="s">
        <v>16</v>
      </c>
      <c r="K174" s="33" t="s">
        <v>30</v>
      </c>
      <c r="L174" s="33" t="s">
        <v>31</v>
      </c>
      <c r="M174" s="33" t="s">
        <v>483</v>
      </c>
      <c r="N174" s="33" t="s">
        <v>69</v>
      </c>
      <c r="O174" s="33" t="s">
        <v>517</v>
      </c>
      <c r="P174" s="33"/>
      <c r="Q174" s="88"/>
    </row>
    <row r="175" ht="15.75" spans="1:17">
      <c r="A175" s="18">
        <v>906</v>
      </c>
      <c r="B175" s="18"/>
      <c r="C175" s="18"/>
      <c r="D175" t="s">
        <v>437</v>
      </c>
      <c r="E175" s="249" t="s">
        <v>482</v>
      </c>
      <c r="F175" s="22">
        <v>0.620833333333339</v>
      </c>
      <c r="G175" s="20">
        <v>0.665277777777778</v>
      </c>
      <c r="H175" s="20">
        <v>0.686111111111111</v>
      </c>
      <c r="I175" s="12" t="s">
        <v>270</v>
      </c>
      <c r="J175" s="17" t="s">
        <v>16</v>
      </c>
      <c r="K175" s="33" t="s">
        <v>71</v>
      </c>
      <c r="L175" s="33" t="s">
        <v>302</v>
      </c>
      <c r="M175" s="33" t="s">
        <v>518</v>
      </c>
      <c r="N175" s="33" t="s">
        <v>519</v>
      </c>
      <c r="O175" s="33" t="s">
        <v>520</v>
      </c>
      <c r="P175" s="33"/>
      <c r="Q175" s="88"/>
    </row>
    <row r="176" ht="15.75" spans="1:17">
      <c r="A176" s="18">
        <v>907</v>
      </c>
      <c r="B176" s="18"/>
      <c r="C176" s="18"/>
      <c r="D176" t="s">
        <v>437</v>
      </c>
      <c r="E176" s="249" t="s">
        <v>482</v>
      </c>
      <c r="F176" s="10">
        <v>0.625000000000006</v>
      </c>
      <c r="G176" s="20">
        <v>0.666666666666667</v>
      </c>
      <c r="H176" s="20">
        <v>0.6875</v>
      </c>
      <c r="I176" s="12" t="s">
        <v>270</v>
      </c>
      <c r="J176" s="17" t="s">
        <v>16</v>
      </c>
      <c r="K176" s="33" t="s">
        <v>26</v>
      </c>
      <c r="L176" s="33" t="s">
        <v>26</v>
      </c>
      <c r="M176" s="33" t="s">
        <v>180</v>
      </c>
      <c r="N176" s="33" t="s">
        <v>521</v>
      </c>
      <c r="O176" s="33" t="s">
        <v>522</v>
      </c>
      <c r="P176" s="33"/>
      <c r="Q176" s="88"/>
    </row>
    <row r="177" ht="15.75" spans="1:17">
      <c r="A177" s="18">
        <v>908</v>
      </c>
      <c r="B177" s="18"/>
      <c r="C177" s="18"/>
      <c r="D177" t="s">
        <v>437</v>
      </c>
      <c r="E177" s="249" t="s">
        <v>482</v>
      </c>
      <c r="F177" s="22">
        <v>0.629166666666673</v>
      </c>
      <c r="G177" s="20">
        <v>0.668055555555556</v>
      </c>
      <c r="H177" s="20">
        <v>0.688888888888889</v>
      </c>
      <c r="I177" s="12" t="s">
        <v>270</v>
      </c>
      <c r="J177" s="17" t="s">
        <v>16</v>
      </c>
      <c r="K177" s="33" t="s">
        <v>21</v>
      </c>
      <c r="L177" s="33" t="s">
        <v>107</v>
      </c>
      <c r="M177" s="33" t="s">
        <v>41</v>
      </c>
      <c r="N177" s="33" t="s">
        <v>515</v>
      </c>
      <c r="O177" s="33" t="s">
        <v>369</v>
      </c>
      <c r="P177" s="33"/>
      <c r="Q177" s="88"/>
    </row>
    <row r="178" ht="15.75" spans="1:17">
      <c r="A178" s="18">
        <v>909</v>
      </c>
      <c r="B178" s="18"/>
      <c r="C178" s="18"/>
      <c r="D178" t="s">
        <v>437</v>
      </c>
      <c r="E178" s="249" t="s">
        <v>482</v>
      </c>
      <c r="F178" s="22">
        <v>0.63333333333334</v>
      </c>
      <c r="G178" s="11">
        <v>0.669444444444444</v>
      </c>
      <c r="H178" s="11">
        <v>0.690277777777778</v>
      </c>
      <c r="I178" s="12" t="s">
        <v>270</v>
      </c>
      <c r="J178" s="17" t="s">
        <v>16</v>
      </c>
      <c r="K178" s="33" t="s">
        <v>30</v>
      </c>
      <c r="L178" s="33" t="s">
        <v>31</v>
      </c>
      <c r="M178" s="33" t="s">
        <v>523</v>
      </c>
      <c r="N178" s="33" t="s">
        <v>85</v>
      </c>
      <c r="O178" s="33" t="s">
        <v>524</v>
      </c>
      <c r="P178" s="33"/>
      <c r="Q178" s="88"/>
    </row>
    <row r="179" ht="15.75" spans="1:17">
      <c r="A179" s="18">
        <v>910</v>
      </c>
      <c r="B179" s="18"/>
      <c r="C179" s="18"/>
      <c r="D179" t="s">
        <v>437</v>
      </c>
      <c r="E179" s="249" t="s">
        <v>482</v>
      </c>
      <c r="F179" s="10">
        <v>0.637500000000007</v>
      </c>
      <c r="G179" s="11">
        <v>0.670833333333333</v>
      </c>
      <c r="H179" s="11">
        <v>0.691666666666667</v>
      </c>
      <c r="I179" s="12" t="s">
        <v>270</v>
      </c>
      <c r="J179" s="17" t="s">
        <v>16</v>
      </c>
      <c r="K179" s="33" t="s">
        <v>71</v>
      </c>
      <c r="L179" s="33" t="s">
        <v>302</v>
      </c>
      <c r="M179" s="33" t="s">
        <v>525</v>
      </c>
      <c r="N179" s="33" t="s">
        <v>526</v>
      </c>
      <c r="O179" s="33" t="s">
        <v>527</v>
      </c>
      <c r="P179" s="33"/>
      <c r="Q179" s="88"/>
    </row>
    <row r="180" ht="15.75" spans="1:17">
      <c r="A180" s="18">
        <v>911</v>
      </c>
      <c r="B180" s="18"/>
      <c r="C180" s="18"/>
      <c r="D180" t="s">
        <v>437</v>
      </c>
      <c r="E180" s="249" t="s">
        <v>482</v>
      </c>
      <c r="F180" s="22">
        <v>0.641666666666674</v>
      </c>
      <c r="G180" s="11">
        <v>0.672222222222222</v>
      </c>
      <c r="H180" s="11">
        <v>0.693055555555555</v>
      </c>
      <c r="I180" s="12" t="s">
        <v>270</v>
      </c>
      <c r="J180" s="17" t="s">
        <v>16</v>
      </c>
      <c r="K180" s="33" t="s">
        <v>21</v>
      </c>
      <c r="L180" s="33" t="s">
        <v>107</v>
      </c>
      <c r="M180" s="33" t="s">
        <v>528</v>
      </c>
      <c r="N180" s="33" t="s">
        <v>529</v>
      </c>
      <c r="O180" s="33" t="s">
        <v>530</v>
      </c>
      <c r="P180" s="33"/>
      <c r="Q180" s="88"/>
    </row>
    <row r="181" ht="15.75" spans="1:17">
      <c r="A181" s="18">
        <v>912</v>
      </c>
      <c r="B181" s="18"/>
      <c r="C181" s="18"/>
      <c r="D181" t="s">
        <v>437</v>
      </c>
      <c r="E181" s="249" t="s">
        <v>482</v>
      </c>
      <c r="F181" s="22">
        <v>0.645833333333341</v>
      </c>
      <c r="G181" s="11">
        <v>0.673611111111111</v>
      </c>
      <c r="H181" s="11">
        <v>0.694444444444444</v>
      </c>
      <c r="I181" s="12" t="s">
        <v>270</v>
      </c>
      <c r="J181" s="17" t="s">
        <v>16</v>
      </c>
      <c r="K181" s="33" t="s">
        <v>30</v>
      </c>
      <c r="L181" s="33" t="s">
        <v>31</v>
      </c>
      <c r="M181" s="33" t="s">
        <v>38</v>
      </c>
      <c r="N181" s="33" t="s">
        <v>531</v>
      </c>
      <c r="O181" s="33" t="s">
        <v>532</v>
      </c>
      <c r="P181" s="33"/>
      <c r="Q181" s="88"/>
    </row>
    <row r="182" ht="15.75" spans="1:16">
      <c r="A182" s="18">
        <v>913</v>
      </c>
      <c r="B182" s="18"/>
      <c r="C182" s="18"/>
      <c r="D182" s="1" t="s">
        <v>13</v>
      </c>
      <c r="E182" s="26" t="s">
        <v>533</v>
      </c>
      <c r="F182" s="10">
        <v>0.583333333333334</v>
      </c>
      <c r="G182" s="11">
        <v>0.6875</v>
      </c>
      <c r="H182" s="11">
        <v>0.708333333333333</v>
      </c>
      <c r="I182" s="12" t="s">
        <v>534</v>
      </c>
      <c r="J182" s="23" t="s">
        <v>89</v>
      </c>
      <c r="K182" s="38" t="s">
        <v>101</v>
      </c>
      <c r="L182" s="38" t="s">
        <v>72</v>
      </c>
      <c r="M182" s="38" t="s">
        <v>186</v>
      </c>
      <c r="N182" s="38" t="s">
        <v>187</v>
      </c>
      <c r="O182" s="38" t="s">
        <v>535</v>
      </c>
      <c r="P182" s="31"/>
    </row>
    <row r="183" ht="15.75" spans="1:16">
      <c r="A183" s="18">
        <v>914</v>
      </c>
      <c r="B183" s="18"/>
      <c r="C183" s="18"/>
      <c r="D183" s="1" t="s">
        <v>13</v>
      </c>
      <c r="E183" s="26" t="s">
        <v>533</v>
      </c>
      <c r="F183" s="10">
        <v>0.587500000000001</v>
      </c>
      <c r="G183" s="11">
        <v>0.688888888888889</v>
      </c>
      <c r="H183" s="11">
        <v>0.709722222222222</v>
      </c>
      <c r="I183" s="12" t="s">
        <v>534</v>
      </c>
      <c r="J183" s="23" t="s">
        <v>89</v>
      </c>
      <c r="K183" s="33" t="s">
        <v>17</v>
      </c>
      <c r="L183" s="33" t="s">
        <v>17</v>
      </c>
      <c r="M183" s="33" t="s">
        <v>135</v>
      </c>
      <c r="N183" s="33" t="s">
        <v>136</v>
      </c>
      <c r="O183" s="33" t="s">
        <v>536</v>
      </c>
      <c r="P183" s="31"/>
    </row>
    <row r="184" ht="15.75" spans="1:16">
      <c r="A184" s="18">
        <v>915</v>
      </c>
      <c r="B184" s="18"/>
      <c r="C184" s="18"/>
      <c r="D184" s="1" t="s">
        <v>13</v>
      </c>
      <c r="E184" s="26" t="s">
        <v>533</v>
      </c>
      <c r="F184" s="22">
        <v>0.591666666666668</v>
      </c>
      <c r="G184" s="11">
        <v>0.690277777777778</v>
      </c>
      <c r="H184" s="11">
        <v>0.711111111111111</v>
      </c>
      <c r="I184" s="12" t="s">
        <v>534</v>
      </c>
      <c r="J184" s="23" t="s">
        <v>89</v>
      </c>
      <c r="K184" s="31" t="s">
        <v>75</v>
      </c>
      <c r="L184" s="31" t="s">
        <v>537</v>
      </c>
      <c r="M184" s="31" t="s">
        <v>538</v>
      </c>
      <c r="N184" s="31" t="s">
        <v>539</v>
      </c>
      <c r="O184" s="31" t="s">
        <v>540</v>
      </c>
      <c r="P184" s="31"/>
    </row>
    <row r="185" ht="15.75" spans="1:16">
      <c r="A185" s="18">
        <v>916</v>
      </c>
      <c r="B185" s="18"/>
      <c r="C185" s="18"/>
      <c r="D185" s="1" t="s">
        <v>13</v>
      </c>
      <c r="E185" s="26" t="s">
        <v>533</v>
      </c>
      <c r="F185" s="10">
        <v>0.595833333333335</v>
      </c>
      <c r="G185" s="11">
        <v>0.691666666666667</v>
      </c>
      <c r="H185" s="11">
        <v>0.7125</v>
      </c>
      <c r="I185" s="12" t="s">
        <v>534</v>
      </c>
      <c r="J185" s="23" t="s">
        <v>89</v>
      </c>
      <c r="K185" s="33" t="s">
        <v>17</v>
      </c>
      <c r="L185" s="33" t="s">
        <v>17</v>
      </c>
      <c r="M185" s="33" t="s">
        <v>541</v>
      </c>
      <c r="N185" s="33" t="s">
        <v>226</v>
      </c>
      <c r="O185" s="33" t="s">
        <v>542</v>
      </c>
      <c r="P185" s="31"/>
    </row>
    <row r="186" ht="15.75" spans="1:16">
      <c r="A186" s="18">
        <v>917</v>
      </c>
      <c r="B186" s="18"/>
      <c r="C186" s="18"/>
      <c r="D186" s="1" t="s">
        <v>13</v>
      </c>
      <c r="E186" s="26" t="s">
        <v>533</v>
      </c>
      <c r="F186" s="10">
        <v>0.600000000000002</v>
      </c>
      <c r="G186" s="11">
        <v>0.693055555555556</v>
      </c>
      <c r="H186" s="11">
        <v>0.713888888888889</v>
      </c>
      <c r="I186" s="16" t="s">
        <v>534</v>
      </c>
      <c r="J186" s="17" t="s">
        <v>89</v>
      </c>
      <c r="K186" s="31" t="s">
        <v>75</v>
      </c>
      <c r="L186" s="31" t="s">
        <v>537</v>
      </c>
      <c r="M186" s="31" t="s">
        <v>475</v>
      </c>
      <c r="N186" s="31" t="s">
        <v>377</v>
      </c>
      <c r="O186" s="31" t="s">
        <v>543</v>
      </c>
      <c r="P186" s="33"/>
    </row>
    <row r="187" ht="15.75" spans="1:16">
      <c r="A187" s="18">
        <v>918</v>
      </c>
      <c r="B187" s="18"/>
      <c r="C187" s="18"/>
      <c r="D187" s="1" t="s">
        <v>13</v>
      </c>
      <c r="E187" s="26" t="s">
        <v>533</v>
      </c>
      <c r="F187" s="22">
        <v>0.604166666666669</v>
      </c>
      <c r="G187" s="11">
        <v>0.694444444444445</v>
      </c>
      <c r="H187" s="11">
        <v>0.715277777777778</v>
      </c>
      <c r="I187" s="16" t="s">
        <v>534</v>
      </c>
      <c r="J187" s="17" t="s">
        <v>89</v>
      </c>
      <c r="K187" s="33" t="s">
        <v>17</v>
      </c>
      <c r="L187" s="33" t="s">
        <v>17</v>
      </c>
      <c r="M187" s="33" t="s">
        <v>180</v>
      </c>
      <c r="N187" s="33" t="s">
        <v>250</v>
      </c>
      <c r="O187" s="33" t="s">
        <v>544</v>
      </c>
      <c r="P187" s="33"/>
    </row>
    <row r="188" ht="15.75" spans="1:16">
      <c r="A188" s="18">
        <v>919</v>
      </c>
      <c r="B188" s="18"/>
      <c r="C188" s="18"/>
      <c r="D188" s="1" t="s">
        <v>13</v>
      </c>
      <c r="E188" s="26" t="s">
        <v>533</v>
      </c>
      <c r="F188" s="10">
        <v>0.608333333333336</v>
      </c>
      <c r="G188" s="11">
        <v>0.697222222222222</v>
      </c>
      <c r="H188" s="11">
        <v>0.718055555555556</v>
      </c>
      <c r="I188" s="16" t="s">
        <v>534</v>
      </c>
      <c r="J188" s="17" t="s">
        <v>89</v>
      </c>
      <c r="K188" s="31" t="s">
        <v>75</v>
      </c>
      <c r="L188" s="31" t="s">
        <v>537</v>
      </c>
      <c r="M188" s="31" t="s">
        <v>545</v>
      </c>
      <c r="N188" s="31" t="s">
        <v>546</v>
      </c>
      <c r="O188" s="31" t="s">
        <v>547</v>
      </c>
      <c r="P188" s="33"/>
    </row>
    <row r="189" ht="15.75" spans="1:16">
      <c r="A189" s="18">
        <v>920</v>
      </c>
      <c r="B189" s="18"/>
      <c r="C189" s="18"/>
      <c r="D189" s="1" t="s">
        <v>13</v>
      </c>
      <c r="E189" s="26" t="s">
        <v>533</v>
      </c>
      <c r="F189" s="10">
        <v>0.612500000000003</v>
      </c>
      <c r="G189" s="20">
        <v>0.7</v>
      </c>
      <c r="H189" s="20">
        <v>0.720833333333333</v>
      </c>
      <c r="I189" s="27" t="s">
        <v>534</v>
      </c>
      <c r="J189" s="41" t="s">
        <v>89</v>
      </c>
      <c r="K189" s="33" t="s">
        <v>17</v>
      </c>
      <c r="L189" s="33" t="s">
        <v>17</v>
      </c>
      <c r="M189" s="33" t="s">
        <v>548</v>
      </c>
      <c r="N189" s="33" t="s">
        <v>549</v>
      </c>
      <c r="O189" s="33" t="s">
        <v>550</v>
      </c>
      <c r="P189" s="38"/>
    </row>
    <row r="190" ht="15.75" spans="1:16">
      <c r="A190" s="18">
        <v>921</v>
      </c>
      <c r="B190" s="18"/>
      <c r="C190" s="18"/>
      <c r="D190" s="1" t="s">
        <v>13</v>
      </c>
      <c r="E190" s="26" t="s">
        <v>533</v>
      </c>
      <c r="F190" s="22">
        <v>0.61666666666667</v>
      </c>
      <c r="G190" s="20">
        <v>0.702777777777778</v>
      </c>
      <c r="H190" s="20">
        <v>0.723611111111111</v>
      </c>
      <c r="I190" s="16" t="s">
        <v>534</v>
      </c>
      <c r="J190" s="17" t="s">
        <v>89</v>
      </c>
      <c r="K190" s="33" t="s">
        <v>30</v>
      </c>
      <c r="L190" s="33" t="s">
        <v>72</v>
      </c>
      <c r="M190" s="33" t="s">
        <v>551</v>
      </c>
      <c r="N190" s="33" t="s">
        <v>430</v>
      </c>
      <c r="O190" s="33" t="s">
        <v>483</v>
      </c>
      <c r="P190" s="33"/>
    </row>
    <row r="191" ht="15.75" spans="1:16">
      <c r="A191" s="18">
        <v>922</v>
      </c>
      <c r="B191" s="18"/>
      <c r="C191" s="18"/>
      <c r="D191" s="1" t="s">
        <v>13</v>
      </c>
      <c r="E191" s="26" t="s">
        <v>533</v>
      </c>
      <c r="F191" s="10">
        <v>0.620833333333337</v>
      </c>
      <c r="G191" s="20">
        <v>0.705555555555556</v>
      </c>
      <c r="H191" s="20">
        <v>0.726388888888889</v>
      </c>
      <c r="I191" s="28" t="s">
        <v>534</v>
      </c>
      <c r="J191" s="17" t="s">
        <v>89</v>
      </c>
      <c r="K191" s="33" t="s">
        <v>106</v>
      </c>
      <c r="L191" s="33" t="s">
        <v>72</v>
      </c>
      <c r="M191" s="33" t="s">
        <v>457</v>
      </c>
      <c r="N191" s="33" t="s">
        <v>552</v>
      </c>
      <c r="O191" s="33" t="s">
        <v>553</v>
      </c>
      <c r="P191" s="33"/>
    </row>
    <row r="192" ht="15.75" spans="1:16">
      <c r="A192" s="18">
        <v>923</v>
      </c>
      <c r="B192" s="18"/>
      <c r="C192" s="18"/>
      <c r="D192" s="1" t="s">
        <v>13</v>
      </c>
      <c r="E192" s="26" t="s">
        <v>533</v>
      </c>
      <c r="F192" s="10">
        <v>0.625000000000004</v>
      </c>
      <c r="G192" s="20">
        <v>0.708333333333333</v>
      </c>
      <c r="H192" s="20">
        <v>0.729166666666667</v>
      </c>
      <c r="I192" s="28" t="s">
        <v>534</v>
      </c>
      <c r="J192" s="17" t="s">
        <v>89</v>
      </c>
      <c r="K192" s="33" t="s">
        <v>26</v>
      </c>
      <c r="L192" s="33" t="s">
        <v>72</v>
      </c>
      <c r="M192" s="33" t="s">
        <v>527</v>
      </c>
      <c r="N192" s="33" t="s">
        <v>554</v>
      </c>
      <c r="O192" s="33" t="s">
        <v>555</v>
      </c>
      <c r="P192" s="33"/>
    </row>
    <row r="193" ht="15.75" spans="1:17">
      <c r="A193" s="18">
        <v>924</v>
      </c>
      <c r="B193" s="18"/>
      <c r="C193" s="18"/>
      <c r="D193" s="1" t="s">
        <v>13</v>
      </c>
      <c r="E193" s="26" t="s">
        <v>533</v>
      </c>
      <c r="F193" s="22">
        <v>0.629166666666671</v>
      </c>
      <c r="G193" s="20">
        <v>0.711111111111111</v>
      </c>
      <c r="H193" s="20">
        <v>0.731944444444444</v>
      </c>
      <c r="I193" s="28" t="s">
        <v>534</v>
      </c>
      <c r="J193" s="17" t="s">
        <v>89</v>
      </c>
      <c r="K193" s="33" t="s">
        <v>21</v>
      </c>
      <c r="L193" s="33" t="s">
        <v>72</v>
      </c>
      <c r="M193" s="33" t="s">
        <v>556</v>
      </c>
      <c r="N193" s="33" t="s">
        <v>557</v>
      </c>
      <c r="O193" s="33" t="s">
        <v>558</v>
      </c>
      <c r="P193" s="33"/>
      <c r="Q193" s="88"/>
    </row>
    <row r="194" ht="15.75" spans="1:17">
      <c r="A194" s="18">
        <v>925</v>
      </c>
      <c r="B194" s="18"/>
      <c r="C194" s="18"/>
      <c r="D194" s="1" t="s">
        <v>13</v>
      </c>
      <c r="E194" s="26" t="s">
        <v>533</v>
      </c>
      <c r="F194" s="10">
        <v>0.633333333333338</v>
      </c>
      <c r="G194" s="20">
        <v>0.713888888888889</v>
      </c>
      <c r="H194" s="20">
        <v>0.734722222222222</v>
      </c>
      <c r="I194" s="28" t="s">
        <v>534</v>
      </c>
      <c r="J194" s="17" t="s">
        <v>89</v>
      </c>
      <c r="K194" s="33" t="s">
        <v>106</v>
      </c>
      <c r="L194" s="33" t="s">
        <v>72</v>
      </c>
      <c r="M194" s="33" t="s">
        <v>148</v>
      </c>
      <c r="N194" s="33" t="s">
        <v>149</v>
      </c>
      <c r="O194" s="33" t="s">
        <v>559</v>
      </c>
      <c r="P194" s="33"/>
      <c r="Q194" s="88"/>
    </row>
    <row r="195" ht="15.75" spans="1:17">
      <c r="A195" s="18">
        <v>926</v>
      </c>
      <c r="B195" s="18"/>
      <c r="C195" s="18"/>
      <c r="D195" s="1" t="s">
        <v>13</v>
      </c>
      <c r="E195" s="26" t="s">
        <v>533</v>
      </c>
      <c r="F195" s="22">
        <v>0.637500000000005</v>
      </c>
      <c r="G195" s="20">
        <v>0.716666666666667</v>
      </c>
      <c r="H195" s="20">
        <v>0.7375</v>
      </c>
      <c r="I195" s="28" t="s">
        <v>534</v>
      </c>
      <c r="J195" s="17" t="s">
        <v>89</v>
      </c>
      <c r="K195" s="33" t="s">
        <v>169</v>
      </c>
      <c r="L195" s="33"/>
      <c r="M195" s="33"/>
      <c r="N195" s="33"/>
      <c r="O195" s="33"/>
      <c r="P195" s="33"/>
      <c r="Q195" s="88"/>
    </row>
    <row r="196" ht="15.75" spans="1:17">
      <c r="A196" s="18">
        <v>927</v>
      </c>
      <c r="B196" s="18"/>
      <c r="C196" s="18"/>
      <c r="D196" s="1" t="s">
        <v>13</v>
      </c>
      <c r="E196" s="26" t="s">
        <v>533</v>
      </c>
      <c r="F196" s="10">
        <v>0.641666666666672</v>
      </c>
      <c r="G196" s="20">
        <v>0.719444444444444</v>
      </c>
      <c r="H196" s="20">
        <v>0.740277777777778</v>
      </c>
      <c r="I196" s="28" t="s">
        <v>534</v>
      </c>
      <c r="J196" s="29" t="s">
        <v>89</v>
      </c>
      <c r="K196" s="33" t="s">
        <v>169</v>
      </c>
      <c r="L196" s="33"/>
      <c r="M196" s="33"/>
      <c r="N196" s="33"/>
      <c r="O196" s="33"/>
      <c r="P196" s="43"/>
      <c r="Q196" s="88"/>
    </row>
    <row r="197" ht="15.75" spans="1:17">
      <c r="A197" s="18">
        <v>928</v>
      </c>
      <c r="B197" s="18"/>
      <c r="C197" s="18"/>
      <c r="D197" s="1" t="s">
        <v>13</v>
      </c>
      <c r="E197" s="26" t="s">
        <v>533</v>
      </c>
      <c r="F197" s="22">
        <v>0.645833333333339</v>
      </c>
      <c r="G197" s="20">
        <v>0.722222222222222</v>
      </c>
      <c r="H197" s="20">
        <v>0.743055555555555</v>
      </c>
      <c r="I197" s="28" t="s">
        <v>534</v>
      </c>
      <c r="J197" s="29" t="s">
        <v>89</v>
      </c>
      <c r="K197" s="33" t="s">
        <v>169</v>
      </c>
      <c r="L197" s="33" t="s">
        <v>72</v>
      </c>
      <c r="M197" s="33" t="s">
        <v>560</v>
      </c>
      <c r="N197" s="33" t="s">
        <v>123</v>
      </c>
      <c r="O197" s="33" t="s">
        <v>123</v>
      </c>
      <c r="P197" s="33"/>
      <c r="Q197" s="88"/>
    </row>
    <row r="198" ht="15.75" spans="1:16">
      <c r="A198" s="18">
        <v>930</v>
      </c>
      <c r="B198" s="18"/>
      <c r="C198" s="18"/>
      <c r="D198" t="s">
        <v>87</v>
      </c>
      <c r="E198" s="249" t="s">
        <v>561</v>
      </c>
      <c r="F198" s="10">
        <v>0.604166666666667</v>
      </c>
      <c r="G198" s="20">
        <v>0.695833333333333</v>
      </c>
      <c r="H198" s="20">
        <v>0.716666666666667</v>
      </c>
      <c r="I198" s="12" t="s">
        <v>534</v>
      </c>
      <c r="J198" s="23" t="s">
        <v>16</v>
      </c>
      <c r="K198" s="33" t="s">
        <v>30</v>
      </c>
      <c r="L198" s="33" t="s">
        <v>31</v>
      </c>
      <c r="M198" s="33" t="s">
        <v>84</v>
      </c>
      <c r="N198" s="33" t="s">
        <v>85</v>
      </c>
      <c r="O198" s="33" t="s">
        <v>562</v>
      </c>
      <c r="P198" s="31"/>
    </row>
    <row r="199" ht="15.75" spans="1:17">
      <c r="A199" s="18">
        <v>931</v>
      </c>
      <c r="B199" s="18"/>
      <c r="C199" s="18"/>
      <c r="D199" t="s">
        <v>87</v>
      </c>
      <c r="E199" s="249" t="s">
        <v>561</v>
      </c>
      <c r="F199" s="22">
        <v>0.608333333333326</v>
      </c>
      <c r="G199" s="20">
        <v>0.698611111111111</v>
      </c>
      <c r="H199" s="20">
        <v>0.719444444444444</v>
      </c>
      <c r="I199" s="12" t="s">
        <v>534</v>
      </c>
      <c r="J199" s="23" t="s">
        <v>16</v>
      </c>
      <c r="K199" s="31" t="s">
        <v>75</v>
      </c>
      <c r="L199" s="31" t="s">
        <v>563</v>
      </c>
      <c r="M199" s="31" t="s">
        <v>145</v>
      </c>
      <c r="N199" s="31" t="s">
        <v>564</v>
      </c>
      <c r="O199" s="31" t="s">
        <v>565</v>
      </c>
      <c r="P199" s="31"/>
      <c r="Q199" s="88"/>
    </row>
    <row r="200" ht="15.75" spans="1:17">
      <c r="A200" s="18">
        <v>932</v>
      </c>
      <c r="B200" s="18"/>
      <c r="C200" s="18"/>
      <c r="D200" t="s">
        <v>87</v>
      </c>
      <c r="E200" s="249" t="s">
        <v>561</v>
      </c>
      <c r="F200" s="10">
        <v>0.612499999999992</v>
      </c>
      <c r="G200" s="20">
        <v>0.701388888888889</v>
      </c>
      <c r="H200" s="20">
        <v>0.722222222222222</v>
      </c>
      <c r="I200" s="12" t="s">
        <v>534</v>
      </c>
      <c r="J200" s="23" t="s">
        <v>16</v>
      </c>
      <c r="K200" s="33" t="s">
        <v>30</v>
      </c>
      <c r="L200" s="33" t="s">
        <v>31</v>
      </c>
      <c r="M200" s="33" t="s">
        <v>41</v>
      </c>
      <c r="N200" s="33" t="s">
        <v>566</v>
      </c>
      <c r="O200" s="33" t="s">
        <v>567</v>
      </c>
      <c r="P200" s="31"/>
      <c r="Q200" s="32"/>
    </row>
    <row r="201" ht="15.75" spans="1:17">
      <c r="A201" s="18">
        <v>933</v>
      </c>
      <c r="B201" s="18"/>
      <c r="C201" s="18"/>
      <c r="D201" t="s">
        <v>87</v>
      </c>
      <c r="E201" s="249" t="s">
        <v>561</v>
      </c>
      <c r="F201" s="22">
        <v>0.616666666666658</v>
      </c>
      <c r="G201" s="20">
        <v>0.704166666666667</v>
      </c>
      <c r="H201" s="20">
        <v>0.725</v>
      </c>
      <c r="I201" s="12" t="s">
        <v>534</v>
      </c>
      <c r="J201" s="23" t="s">
        <v>16</v>
      </c>
      <c r="K201" s="31" t="s">
        <v>75</v>
      </c>
      <c r="L201" s="31" t="s">
        <v>563</v>
      </c>
      <c r="M201" s="31" t="s">
        <v>229</v>
      </c>
      <c r="N201" s="31" t="s">
        <v>568</v>
      </c>
      <c r="O201" s="31" t="s">
        <v>569</v>
      </c>
      <c r="P201" s="31"/>
      <c r="Q201" s="32"/>
    </row>
    <row r="202" ht="15.75" spans="1:17">
      <c r="A202" s="18">
        <v>934</v>
      </c>
      <c r="B202" s="18"/>
      <c r="C202" s="18"/>
      <c r="D202" t="s">
        <v>87</v>
      </c>
      <c r="E202" s="249" t="s">
        <v>561</v>
      </c>
      <c r="F202" s="22">
        <v>0.620833333333324</v>
      </c>
      <c r="G202" s="20">
        <v>0.706944444444444</v>
      </c>
      <c r="H202" s="20">
        <v>0.727777777777778</v>
      </c>
      <c r="I202" s="12" t="s">
        <v>534</v>
      </c>
      <c r="J202" s="23" t="s">
        <v>16</v>
      </c>
      <c r="K202" s="33" t="s">
        <v>30</v>
      </c>
      <c r="L202" s="33" t="s">
        <v>31</v>
      </c>
      <c r="M202" s="33" t="s">
        <v>210</v>
      </c>
      <c r="N202" s="33" t="s">
        <v>570</v>
      </c>
      <c r="O202" s="33" t="s">
        <v>571</v>
      </c>
      <c r="P202" s="31"/>
      <c r="Q202" s="32"/>
    </row>
    <row r="203" ht="15.75" spans="1:17">
      <c r="A203" s="18">
        <v>935</v>
      </c>
      <c r="B203" s="18"/>
      <c r="C203" s="18"/>
      <c r="D203" t="s">
        <v>87</v>
      </c>
      <c r="E203" s="249" t="s">
        <v>561</v>
      </c>
      <c r="F203" s="10">
        <v>0.62499999999999</v>
      </c>
      <c r="G203" s="20">
        <v>0.709722222222222</v>
      </c>
      <c r="H203" s="20">
        <v>0.730555555555556</v>
      </c>
      <c r="I203" s="12" t="s">
        <v>534</v>
      </c>
      <c r="J203" s="23" t="s">
        <v>16</v>
      </c>
      <c r="K203" s="31" t="s">
        <v>75</v>
      </c>
      <c r="L203" s="31" t="s">
        <v>563</v>
      </c>
      <c r="M203" s="31" t="s">
        <v>572</v>
      </c>
      <c r="N203" s="31" t="s">
        <v>573</v>
      </c>
      <c r="O203" s="31" t="s">
        <v>574</v>
      </c>
      <c r="P203" s="31"/>
      <c r="Q203" s="32"/>
    </row>
    <row r="204" ht="15.75" spans="1:17">
      <c r="A204" s="18">
        <v>936</v>
      </c>
      <c r="B204" s="18"/>
      <c r="C204" s="18"/>
      <c r="D204" t="s">
        <v>87</v>
      </c>
      <c r="E204" s="249" t="s">
        <v>561</v>
      </c>
      <c r="F204" s="22">
        <v>0.629166666666656</v>
      </c>
      <c r="G204" s="20">
        <v>0.7125</v>
      </c>
      <c r="H204" s="20">
        <v>0.733333333333333</v>
      </c>
      <c r="I204" s="16" t="s">
        <v>534</v>
      </c>
      <c r="J204" s="17" t="s">
        <v>16</v>
      </c>
      <c r="K204" s="33" t="s">
        <v>30</v>
      </c>
      <c r="L204" s="33" t="s">
        <v>31</v>
      </c>
      <c r="M204" s="33" t="s">
        <v>575</v>
      </c>
      <c r="N204" s="33" t="s">
        <v>576</v>
      </c>
      <c r="O204" s="33" t="s">
        <v>577</v>
      </c>
      <c r="P204" s="33"/>
      <c r="Q204" s="32"/>
    </row>
    <row r="205" ht="15.75" spans="1:17">
      <c r="A205" s="18">
        <v>937</v>
      </c>
      <c r="B205" s="18"/>
      <c r="C205" s="18"/>
      <c r="D205" t="s">
        <v>87</v>
      </c>
      <c r="E205" s="249" t="s">
        <v>561</v>
      </c>
      <c r="F205" s="10">
        <v>0.633333333333322</v>
      </c>
      <c r="G205" s="20">
        <v>0.715277777777778</v>
      </c>
      <c r="H205" s="20">
        <v>0.736111111111111</v>
      </c>
      <c r="I205" s="16" t="s">
        <v>534</v>
      </c>
      <c r="J205" s="17" t="s">
        <v>16</v>
      </c>
      <c r="K205" s="31" t="s">
        <v>75</v>
      </c>
      <c r="L205" s="31" t="s">
        <v>563</v>
      </c>
      <c r="M205" s="31" t="s">
        <v>163</v>
      </c>
      <c r="N205" s="31" t="s">
        <v>578</v>
      </c>
      <c r="O205" s="31" t="s">
        <v>579</v>
      </c>
      <c r="P205" s="33"/>
      <c r="Q205" s="32"/>
    </row>
    <row r="206" ht="15.75" spans="1:17">
      <c r="A206" s="18">
        <v>938</v>
      </c>
      <c r="B206" s="18"/>
      <c r="C206" s="18"/>
      <c r="D206" t="s">
        <v>87</v>
      </c>
      <c r="E206" s="249" t="s">
        <v>561</v>
      </c>
      <c r="F206" s="22">
        <v>0.637499999999988</v>
      </c>
      <c r="G206" s="20">
        <v>0.718055555555555</v>
      </c>
      <c r="H206" s="20">
        <v>0.738888888888889</v>
      </c>
      <c r="I206" s="16" t="s">
        <v>534</v>
      </c>
      <c r="J206" s="17" t="s">
        <v>16</v>
      </c>
      <c r="K206" s="31" t="s">
        <v>75</v>
      </c>
      <c r="L206" s="31" t="s">
        <v>435</v>
      </c>
      <c r="M206" s="31" t="s">
        <v>580</v>
      </c>
      <c r="N206" s="31" t="s">
        <v>581</v>
      </c>
      <c r="O206" s="31" t="s">
        <v>582</v>
      </c>
      <c r="P206" s="33"/>
      <c r="Q206" s="32"/>
    </row>
    <row r="207" ht="15.75" spans="1:17">
      <c r="A207" s="18">
        <v>939</v>
      </c>
      <c r="B207" s="18"/>
      <c r="C207" s="18"/>
      <c r="D207" t="s">
        <v>87</v>
      </c>
      <c r="E207" s="249" t="s">
        <v>561</v>
      </c>
      <c r="F207" s="10">
        <v>0.641666666666654</v>
      </c>
      <c r="G207" s="20">
        <v>0.720833333333333</v>
      </c>
      <c r="H207" s="20">
        <v>0.741666666666667</v>
      </c>
      <c r="I207" s="16" t="s">
        <v>534</v>
      </c>
      <c r="J207" s="17" t="s">
        <v>16</v>
      </c>
      <c r="K207" s="31" t="s">
        <v>75</v>
      </c>
      <c r="L207" s="31" t="s">
        <v>72</v>
      </c>
      <c r="M207" s="31" t="s">
        <v>180</v>
      </c>
      <c r="N207" s="31" t="s">
        <v>583</v>
      </c>
      <c r="O207" s="31" t="s">
        <v>584</v>
      </c>
      <c r="P207" s="33"/>
      <c r="Q207" s="32"/>
    </row>
    <row r="208" ht="15.75" spans="1:17">
      <c r="A208" s="18">
        <v>940</v>
      </c>
      <c r="B208" s="18"/>
      <c r="C208" s="18"/>
      <c r="D208" t="s">
        <v>87</v>
      </c>
      <c r="E208" s="249" t="s">
        <v>561</v>
      </c>
      <c r="F208" s="22">
        <v>0.645833333333333</v>
      </c>
      <c r="G208" s="20">
        <v>0.723611111111111</v>
      </c>
      <c r="H208" s="20">
        <v>0.744444444444444</v>
      </c>
      <c r="I208" s="32"/>
      <c r="J208" s="32"/>
      <c r="K208" s="31"/>
      <c r="L208" s="31"/>
      <c r="M208" s="31"/>
      <c r="N208" s="31"/>
      <c r="O208" s="31"/>
      <c r="P208" s="32"/>
      <c r="Q208" s="32"/>
    </row>
    <row r="209" ht="15.75" spans="1:17">
      <c r="A209" s="18">
        <v>941</v>
      </c>
      <c r="B209" s="18"/>
      <c r="C209" s="18"/>
      <c r="D209" t="s">
        <v>189</v>
      </c>
      <c r="E209" s="250" t="s">
        <v>585</v>
      </c>
      <c r="F209" s="10">
        <v>0.608333333333324</v>
      </c>
      <c r="G209" s="20">
        <v>0.731944444444444</v>
      </c>
      <c r="H209" s="20">
        <v>0.745833333333333</v>
      </c>
      <c r="I209" s="12" t="s">
        <v>586</v>
      </c>
      <c r="J209" s="23" t="s">
        <v>16</v>
      </c>
      <c r="K209" s="31" t="s">
        <v>75</v>
      </c>
      <c r="L209" s="31" t="s">
        <v>72</v>
      </c>
      <c r="M209" s="31" t="s">
        <v>278</v>
      </c>
      <c r="N209" s="31" t="s">
        <v>587</v>
      </c>
      <c r="O209" s="31" t="s">
        <v>588</v>
      </c>
      <c r="P209" s="32"/>
      <c r="Q209" s="32"/>
    </row>
    <row r="210" ht="15.75" spans="1:17">
      <c r="A210" s="18">
        <v>942</v>
      </c>
      <c r="B210" s="18"/>
      <c r="C210" s="18"/>
      <c r="D210" t="s">
        <v>189</v>
      </c>
      <c r="E210" s="250" t="s">
        <v>585</v>
      </c>
      <c r="F210" s="22">
        <v>0.61249999999999</v>
      </c>
      <c r="G210" s="20">
        <v>0.733333333333333</v>
      </c>
      <c r="H210" s="20">
        <v>0.747222222222222</v>
      </c>
      <c r="I210" s="16" t="s">
        <v>589</v>
      </c>
      <c r="J210" s="17" t="s">
        <v>89</v>
      </c>
      <c r="K210" s="33" t="s">
        <v>131</v>
      </c>
      <c r="L210" s="33" t="s">
        <v>590</v>
      </c>
      <c r="M210" s="33" t="s">
        <v>591</v>
      </c>
      <c r="N210" s="33" t="s">
        <v>377</v>
      </c>
      <c r="O210" s="33" t="s">
        <v>592</v>
      </c>
      <c r="P210" s="32"/>
      <c r="Q210" s="32"/>
    </row>
    <row r="211" ht="15.75" spans="1:17">
      <c r="A211" s="18">
        <v>943</v>
      </c>
      <c r="B211" s="18"/>
      <c r="C211" s="18"/>
      <c r="D211" t="s">
        <v>189</v>
      </c>
      <c r="E211" s="250" t="s">
        <v>585</v>
      </c>
      <c r="F211" s="10">
        <v>0.616666666666656</v>
      </c>
      <c r="G211" s="20">
        <v>0.734722222222222</v>
      </c>
      <c r="H211" s="20">
        <v>0.748611111111111</v>
      </c>
      <c r="I211" s="27" t="s">
        <v>589</v>
      </c>
      <c r="J211" s="17" t="s">
        <v>89</v>
      </c>
      <c r="K211" s="33" t="s">
        <v>21</v>
      </c>
      <c r="L211" s="33" t="s">
        <v>72</v>
      </c>
      <c r="M211" s="33" t="s">
        <v>593</v>
      </c>
      <c r="N211" s="33" t="s">
        <v>557</v>
      </c>
      <c r="O211" s="33" t="s">
        <v>594</v>
      </c>
      <c r="P211" s="32"/>
      <c r="Q211" s="32"/>
    </row>
    <row r="212" ht="15.75" spans="1:17">
      <c r="A212" s="18">
        <v>944</v>
      </c>
      <c r="B212" s="18"/>
      <c r="C212" s="18"/>
      <c r="D212" t="s">
        <v>189</v>
      </c>
      <c r="E212" s="250" t="s">
        <v>585</v>
      </c>
      <c r="F212" s="22">
        <v>0.620833333333322</v>
      </c>
      <c r="G212" s="20">
        <v>0.736111111111111</v>
      </c>
      <c r="H212" s="20">
        <v>0.75</v>
      </c>
      <c r="I212" s="16" t="s">
        <v>589</v>
      </c>
      <c r="J212" s="17" t="s">
        <v>16</v>
      </c>
      <c r="K212" s="33" t="s">
        <v>75</v>
      </c>
      <c r="L212" s="33" t="s">
        <v>72</v>
      </c>
      <c r="M212" s="33" t="s">
        <v>595</v>
      </c>
      <c r="N212" s="33" t="s">
        <v>430</v>
      </c>
      <c r="O212" s="33" t="s">
        <v>596</v>
      </c>
      <c r="P212" s="32"/>
      <c r="Q212" s="32"/>
    </row>
    <row r="213" ht="15.75" spans="1:17">
      <c r="A213" s="18">
        <v>945</v>
      </c>
      <c r="B213" s="18"/>
      <c r="C213" s="18"/>
      <c r="D213" t="s">
        <v>189</v>
      </c>
      <c r="E213" s="250" t="s">
        <v>585</v>
      </c>
      <c r="F213" s="10">
        <v>0.624999999999988</v>
      </c>
      <c r="G213" s="20">
        <v>0.7375</v>
      </c>
      <c r="H213" s="20">
        <v>0.751388888888889</v>
      </c>
      <c r="I213" s="16" t="s">
        <v>589</v>
      </c>
      <c r="J213" s="17" t="s">
        <v>89</v>
      </c>
      <c r="K213" s="33" t="s">
        <v>131</v>
      </c>
      <c r="L213" s="33" t="s">
        <v>590</v>
      </c>
      <c r="M213" s="33" t="s">
        <v>597</v>
      </c>
      <c r="N213" s="33" t="s">
        <v>302</v>
      </c>
      <c r="O213" s="33" t="s">
        <v>598</v>
      </c>
      <c r="P213" s="32"/>
      <c r="Q213" s="32"/>
    </row>
    <row r="214" ht="15.75" spans="1:17">
      <c r="A214" s="18">
        <v>946</v>
      </c>
      <c r="B214" s="18"/>
      <c r="C214" s="18"/>
      <c r="D214" t="s">
        <v>189</v>
      </c>
      <c r="E214" s="250" t="s">
        <v>585</v>
      </c>
      <c r="F214" s="22">
        <v>0.629166666666654</v>
      </c>
      <c r="G214" s="20">
        <v>0.738888888888889</v>
      </c>
      <c r="H214" s="20">
        <v>0.752777777777778</v>
      </c>
      <c r="I214" s="16" t="s">
        <v>589</v>
      </c>
      <c r="J214" s="17" t="s">
        <v>89</v>
      </c>
      <c r="K214" s="33" t="s">
        <v>17</v>
      </c>
      <c r="L214" s="33" t="s">
        <v>72</v>
      </c>
      <c r="M214" s="33" t="s">
        <v>138</v>
      </c>
      <c r="N214" s="33" t="s">
        <v>599</v>
      </c>
      <c r="O214" s="33" t="s">
        <v>600</v>
      </c>
      <c r="P214" s="32"/>
      <c r="Q214" s="32"/>
    </row>
    <row r="215" ht="15.75" spans="1:17">
      <c r="A215" s="18">
        <v>947</v>
      </c>
      <c r="B215" s="18"/>
      <c r="C215" s="18"/>
      <c r="D215" t="s">
        <v>189</v>
      </c>
      <c r="E215" s="250" t="s">
        <v>585</v>
      </c>
      <c r="F215" s="10">
        <v>0.63333333333332</v>
      </c>
      <c r="G215" s="20">
        <v>0.740277777777778</v>
      </c>
      <c r="H215" s="20">
        <v>0.754166666666667</v>
      </c>
      <c r="I215" s="16" t="s">
        <v>601</v>
      </c>
      <c r="J215" s="17" t="s">
        <v>89</v>
      </c>
      <c r="K215" s="33" t="s">
        <v>111</v>
      </c>
      <c r="L215" s="33" t="s">
        <v>435</v>
      </c>
      <c r="M215" s="33" t="s">
        <v>602</v>
      </c>
      <c r="N215" s="33" t="s">
        <v>603</v>
      </c>
      <c r="O215" s="33" t="s">
        <v>604</v>
      </c>
      <c r="P215" s="32"/>
      <c r="Q215" s="32"/>
    </row>
    <row r="216" ht="15.75" spans="1:17">
      <c r="A216" s="18">
        <v>948</v>
      </c>
      <c r="B216" s="18"/>
      <c r="C216" s="18"/>
      <c r="D216" t="s">
        <v>189</v>
      </c>
      <c r="E216" s="250" t="s">
        <v>585</v>
      </c>
      <c r="F216" s="22">
        <v>0.637499999999986</v>
      </c>
      <c r="G216" s="20">
        <v>0.741666666666667</v>
      </c>
      <c r="H216" s="20">
        <v>0.755555555555556</v>
      </c>
      <c r="I216" s="16" t="s">
        <v>589</v>
      </c>
      <c r="J216" s="17" t="s">
        <v>89</v>
      </c>
      <c r="K216" s="33" t="s">
        <v>131</v>
      </c>
      <c r="L216" s="33" t="s">
        <v>590</v>
      </c>
      <c r="M216" s="33" t="s">
        <v>232</v>
      </c>
      <c r="N216" s="33" t="s">
        <v>605</v>
      </c>
      <c r="O216" s="33" t="s">
        <v>606</v>
      </c>
      <c r="P216" s="32"/>
      <c r="Q216" s="32"/>
    </row>
    <row r="217" ht="15.75" spans="1:17">
      <c r="A217" s="18">
        <v>949</v>
      </c>
      <c r="B217" s="18"/>
      <c r="C217" s="18"/>
      <c r="D217" t="s">
        <v>189</v>
      </c>
      <c r="E217" s="250" t="s">
        <v>585</v>
      </c>
      <c r="F217" s="10">
        <v>0.641666666666652</v>
      </c>
      <c r="G217" s="20">
        <v>0.743055555555556</v>
      </c>
      <c r="H217" s="20">
        <v>0.756944444444445</v>
      </c>
      <c r="I217" s="16" t="s">
        <v>589</v>
      </c>
      <c r="J217" s="41" t="s">
        <v>89</v>
      </c>
      <c r="K217" s="33" t="s">
        <v>17</v>
      </c>
      <c r="L217" s="33" t="s">
        <v>72</v>
      </c>
      <c r="M217" s="33" t="s">
        <v>186</v>
      </c>
      <c r="N217" s="33" t="s">
        <v>259</v>
      </c>
      <c r="O217" s="33" t="s">
        <v>607</v>
      </c>
      <c r="P217" s="32"/>
      <c r="Q217" s="32"/>
    </row>
    <row r="218" ht="15.75" spans="1:17">
      <c r="A218" s="18">
        <v>950</v>
      </c>
      <c r="B218" s="18"/>
      <c r="C218" s="18"/>
      <c r="D218" t="s">
        <v>189</v>
      </c>
      <c r="E218" s="250" t="s">
        <v>585</v>
      </c>
      <c r="F218" s="22">
        <v>0.645833333333333</v>
      </c>
      <c r="G218" s="20">
        <v>0.744444444444445</v>
      </c>
      <c r="H218" s="20">
        <v>0.758333333333334</v>
      </c>
      <c r="I218" s="16" t="s">
        <v>589</v>
      </c>
      <c r="J218" s="17" t="s">
        <v>271</v>
      </c>
      <c r="K218" s="33" t="s">
        <v>169</v>
      </c>
      <c r="L218" s="33" t="s">
        <v>123</v>
      </c>
      <c r="M218" s="33" t="s">
        <v>123</v>
      </c>
      <c r="N218" s="33" t="s">
        <v>123</v>
      </c>
      <c r="O218" s="44" t="s">
        <v>123</v>
      </c>
      <c r="P218" s="31"/>
      <c r="Q218" s="32"/>
    </row>
    <row r="219" ht="15.75" spans="1:17">
      <c r="A219" s="3"/>
      <c r="B219" s="3"/>
      <c r="C219" s="3"/>
      <c r="D219" s="4"/>
      <c r="E219" s="5"/>
      <c r="F219" s="6"/>
      <c r="G219" s="245"/>
      <c r="H219" s="245"/>
      <c r="I219" s="7"/>
      <c r="J219" s="8"/>
      <c r="K219" s="30"/>
      <c r="L219" s="30"/>
      <c r="M219" s="30"/>
      <c r="N219" s="30"/>
      <c r="O219" s="247"/>
      <c r="P219" s="30"/>
      <c r="Q219" s="32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34"/>
  <sheetViews>
    <sheetView topLeftCell="K9" workbookViewId="0">
      <selection activeCell="U8" sqref="U8"/>
    </sheetView>
  </sheetViews>
  <sheetFormatPr defaultColWidth="9.1047619047619" defaultRowHeight="15"/>
  <cols>
    <col min="1" max="1" width="9.1047619047619" style="179" customWidth="1"/>
    <col min="2" max="2" width="7.43809523809524" style="179" customWidth="1"/>
    <col min="3" max="3" width="9" style="179" customWidth="1"/>
    <col min="4" max="4" width="10.6666666666667" style="180" customWidth="1"/>
    <col min="5" max="6" width="6" style="180" customWidth="1"/>
    <col min="7" max="7" width="3.78095238095238" style="180" customWidth="1"/>
    <col min="8" max="8" width="40.6666666666667" style="180" customWidth="1"/>
    <col min="9" max="9" width="20.6666666666667" style="180" customWidth="1"/>
    <col min="10" max="10" width="12.2190476190476" style="180" customWidth="1"/>
    <col min="11" max="11" width="13.2190476190476" style="180" customWidth="1"/>
    <col min="12" max="12" width="27.1047619047619" style="180" customWidth="1"/>
    <col min="13" max="13" width="8.78095238095238" style="179" customWidth="1"/>
    <col min="14" max="15" width="8.78095238095238" style="180" customWidth="1"/>
    <col min="16" max="16" width="10.2190476190476" style="179" customWidth="1"/>
    <col min="17" max="20" width="9.1047619047619" style="180"/>
    <col min="21" max="21" width="9.1047619047619" style="181"/>
    <col min="22" max="22" width="10.1047619047619" style="180" customWidth="1"/>
    <col min="23" max="16384" width="9.1047619047619" style="49"/>
  </cols>
  <sheetData>
    <row r="1" ht="29.25" customHeight="1" spans="1:16">
      <c r="A1" s="182" t="s">
        <v>1033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ht="60" spans="1:22">
      <c r="A2" s="183" t="s">
        <v>608</v>
      </c>
      <c r="B2" s="184" t="s">
        <v>1</v>
      </c>
      <c r="C2" s="183" t="s">
        <v>609</v>
      </c>
      <c r="D2" s="185" t="s">
        <v>610</v>
      </c>
      <c r="E2" s="185" t="s">
        <v>3</v>
      </c>
      <c r="F2" s="185" t="s">
        <v>4</v>
      </c>
      <c r="G2" s="186" t="s">
        <v>6</v>
      </c>
      <c r="H2" s="186" t="s">
        <v>7</v>
      </c>
      <c r="I2" s="186" t="s">
        <v>31</v>
      </c>
      <c r="J2" s="186" t="s">
        <v>9</v>
      </c>
      <c r="K2" s="186" t="s">
        <v>10</v>
      </c>
      <c r="L2" s="186" t="s">
        <v>11</v>
      </c>
      <c r="M2" s="185" t="s">
        <v>611</v>
      </c>
      <c r="N2" s="183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ht="30" customHeight="1" spans="1:22">
      <c r="A3" s="103">
        <v>68</v>
      </c>
      <c r="B3" s="104" t="s">
        <v>189</v>
      </c>
      <c r="C3" s="104" t="s">
        <v>88</v>
      </c>
      <c r="D3" s="107">
        <v>0.437499999999999</v>
      </c>
      <c r="E3" s="107">
        <v>0.475</v>
      </c>
      <c r="F3" s="107">
        <v>0.493055555555556</v>
      </c>
      <c r="G3" s="104" t="s">
        <v>89</v>
      </c>
      <c r="H3" s="77" t="s">
        <v>101</v>
      </c>
      <c r="I3" s="77" t="s">
        <v>687</v>
      </c>
      <c r="J3" s="77" t="s">
        <v>730</v>
      </c>
      <c r="K3" s="77" t="s">
        <v>306</v>
      </c>
      <c r="L3" s="77" t="s">
        <v>731</v>
      </c>
      <c r="M3" s="104"/>
      <c r="N3" s="103">
        <v>68</v>
      </c>
      <c r="O3" s="63">
        <f>VLOOKUP(A3,HTcorescores,15)</f>
        <v>20.75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20.75</v>
      </c>
      <c r="U3" s="67">
        <f>RANK(T3,$T$3:$T$34,1)</f>
        <v>1</v>
      </c>
      <c r="V3" s="68">
        <f>VLOOKUP(A3,HTcorescores,21)</f>
        <v>0</v>
      </c>
    </row>
    <row r="4" ht="30" customHeight="1" spans="1:22">
      <c r="A4" s="103">
        <v>70</v>
      </c>
      <c r="B4" s="104" t="s">
        <v>189</v>
      </c>
      <c r="C4" s="104" t="s">
        <v>88</v>
      </c>
      <c r="D4" s="106">
        <v>0.441666666666666</v>
      </c>
      <c r="E4" s="107">
        <v>0.477777777777778</v>
      </c>
      <c r="F4" s="107">
        <v>0.495833333333333</v>
      </c>
      <c r="G4" s="104" t="s">
        <v>89</v>
      </c>
      <c r="H4" s="77" t="s">
        <v>30</v>
      </c>
      <c r="I4" s="77" t="s">
        <v>22</v>
      </c>
      <c r="J4" s="77" t="s">
        <v>733</v>
      </c>
      <c r="K4" s="77" t="s">
        <v>734</v>
      </c>
      <c r="L4" s="77" t="s">
        <v>735</v>
      </c>
      <c r="M4" s="104"/>
      <c r="N4" s="103">
        <v>70</v>
      </c>
      <c r="O4" s="63">
        <f>VLOOKUP(A4,HTcorescores,15)</f>
        <v>27.5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2</v>
      </c>
      <c r="S4" s="63">
        <f>VLOOKUP(A4,HTcorescores,19)</f>
        <v>0</v>
      </c>
      <c r="T4" s="63">
        <f>VLOOKUP(A4,HTcorescores,20)</f>
        <v>29.5</v>
      </c>
      <c r="U4" s="67">
        <f>RANK(T4,$T$3:$T$34,1)</f>
        <v>2</v>
      </c>
      <c r="V4" s="68">
        <f>VLOOKUP(A4,HTcorescores,21)</f>
        <v>0</v>
      </c>
    </row>
    <row r="5" ht="30" customHeight="1" spans="1:22">
      <c r="A5" s="103">
        <v>9</v>
      </c>
      <c r="B5" s="104" t="s">
        <v>189</v>
      </c>
      <c r="C5" s="104" t="s">
        <v>88</v>
      </c>
      <c r="D5" s="106">
        <v>0.341666666666667</v>
      </c>
      <c r="E5" s="107">
        <v>0.377777777777778</v>
      </c>
      <c r="F5" s="107">
        <v>0.406944444444444</v>
      </c>
      <c r="G5" s="104" t="s">
        <v>89</v>
      </c>
      <c r="H5" s="77" t="s">
        <v>631</v>
      </c>
      <c r="I5" s="77" t="s">
        <v>632</v>
      </c>
      <c r="J5" s="77" t="s">
        <v>634</v>
      </c>
      <c r="K5" s="77" t="s">
        <v>635</v>
      </c>
      <c r="L5" s="77" t="s">
        <v>636</v>
      </c>
      <c r="M5" s="104"/>
      <c r="N5" s="103">
        <v>9</v>
      </c>
      <c r="O5" s="63">
        <f>VLOOKUP(A5,HTcorescores,15)</f>
        <v>30.75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0</v>
      </c>
      <c r="S5" s="63">
        <f>VLOOKUP(A5,HTcorescores,19)</f>
        <v>0</v>
      </c>
      <c r="T5" s="63">
        <f>VLOOKUP(A5,HTcorescores,20)</f>
        <v>30.75</v>
      </c>
      <c r="U5" s="67">
        <f>RANK(T5,$T$3:$T$34,1)</f>
        <v>3</v>
      </c>
      <c r="V5" s="68">
        <f>VLOOKUP(A5,HTcorescores,21)</f>
        <v>0</v>
      </c>
    </row>
    <row r="6" ht="30" customHeight="1" spans="1:22">
      <c r="A6" s="103">
        <v>45</v>
      </c>
      <c r="B6" s="104" t="s">
        <v>189</v>
      </c>
      <c r="C6" s="104" t="s">
        <v>88</v>
      </c>
      <c r="D6" s="106">
        <v>0.391666666666666</v>
      </c>
      <c r="E6" s="107">
        <v>0.434722222222222</v>
      </c>
      <c r="F6" s="107">
        <v>0.456944444444446</v>
      </c>
      <c r="G6" s="104" t="s">
        <v>89</v>
      </c>
      <c r="H6" s="77" t="s">
        <v>21</v>
      </c>
      <c r="I6" s="77" t="s">
        <v>107</v>
      </c>
      <c r="J6" s="77" t="s">
        <v>266</v>
      </c>
      <c r="K6" s="77" t="s">
        <v>267</v>
      </c>
      <c r="L6" s="77" t="s">
        <v>268</v>
      </c>
      <c r="M6" s="104"/>
      <c r="N6" s="103">
        <v>45</v>
      </c>
      <c r="O6" s="63">
        <f>VLOOKUP(A6,HTcorescores,15)</f>
        <v>31.25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0</v>
      </c>
      <c r="S6" s="63">
        <f>VLOOKUP(A6,HTcorescores,19)</f>
        <v>0</v>
      </c>
      <c r="T6" s="63">
        <f>VLOOKUP(A6,HTcorescores,20)</f>
        <v>31.25</v>
      </c>
      <c r="U6" s="67">
        <f>RANK(T6,$T$3:$T$34,1)</f>
        <v>4</v>
      </c>
      <c r="V6" s="68">
        <f>VLOOKUP(A6,HTcorescores,21)</f>
        <v>0</v>
      </c>
    </row>
    <row r="7" ht="30" customHeight="1" spans="1:22">
      <c r="A7" s="103">
        <v>15</v>
      </c>
      <c r="B7" s="104" t="s">
        <v>189</v>
      </c>
      <c r="C7" s="104" t="s">
        <v>88</v>
      </c>
      <c r="D7" s="106">
        <v>0.35</v>
      </c>
      <c r="E7" s="107">
        <v>0.386111111111111</v>
      </c>
      <c r="F7" s="107">
        <v>0.415277777777778</v>
      </c>
      <c r="G7" s="104" t="s">
        <v>89</v>
      </c>
      <c r="H7" s="77" t="s">
        <v>101</v>
      </c>
      <c r="I7" s="77" t="s">
        <v>308</v>
      </c>
      <c r="J7" s="77" t="s">
        <v>1030</v>
      </c>
      <c r="K7" s="77" t="s">
        <v>1031</v>
      </c>
      <c r="L7" s="77" t="s">
        <v>649</v>
      </c>
      <c r="M7" s="104"/>
      <c r="N7" s="103">
        <v>15</v>
      </c>
      <c r="O7" s="63">
        <f>VLOOKUP(A7,HTcorescores,15)</f>
        <v>31.75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0.8</v>
      </c>
      <c r="S7" s="63">
        <f>VLOOKUP(A7,HTcorescores,19)</f>
        <v>0</v>
      </c>
      <c r="T7" s="63">
        <f>VLOOKUP(A7,HTcorescores,20)</f>
        <v>32.55</v>
      </c>
      <c r="U7" s="67">
        <f>RANK(T7,$T$3:$T$34,1)</f>
        <v>5</v>
      </c>
      <c r="V7" s="68">
        <f>VLOOKUP(A7,HTcorescores,21)</f>
        <v>0</v>
      </c>
    </row>
    <row r="8" ht="30" customHeight="1" spans="1:22">
      <c r="A8" s="103">
        <v>30</v>
      </c>
      <c r="B8" s="104" t="s">
        <v>189</v>
      </c>
      <c r="C8" s="104" t="s">
        <v>88</v>
      </c>
      <c r="D8" s="107">
        <v>0.370833333333333</v>
      </c>
      <c r="E8" s="107">
        <v>0.406944444444444</v>
      </c>
      <c r="F8" s="107">
        <v>0.436111111111111</v>
      </c>
      <c r="G8" s="104" t="s">
        <v>271</v>
      </c>
      <c r="H8" s="77" t="s">
        <v>256</v>
      </c>
      <c r="I8" s="77" t="s">
        <v>677</v>
      </c>
      <c r="J8" s="77" t="s">
        <v>84</v>
      </c>
      <c r="K8" s="77" t="s">
        <v>257</v>
      </c>
      <c r="L8" s="77" t="s">
        <v>258</v>
      </c>
      <c r="M8" s="104"/>
      <c r="N8" s="103">
        <v>30</v>
      </c>
      <c r="O8" s="63">
        <f>VLOOKUP(A8,HTcorescores,15)</f>
        <v>32.75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32.75</v>
      </c>
      <c r="U8" s="67">
        <f>RANK(T8,$T$3:$T$34,1)</f>
        <v>6</v>
      </c>
      <c r="V8" s="68">
        <f>VLOOKUP(A8,HTcorescores,21)</f>
        <v>0</v>
      </c>
    </row>
    <row r="9" ht="30" customHeight="1" spans="1:22">
      <c r="A9" s="103">
        <v>62</v>
      </c>
      <c r="B9" s="104" t="s">
        <v>189</v>
      </c>
      <c r="C9" s="104" t="s">
        <v>88</v>
      </c>
      <c r="D9" s="106">
        <v>0.425</v>
      </c>
      <c r="E9" s="107">
        <v>0.466666666666667</v>
      </c>
      <c r="F9" s="107">
        <v>0.481944444444445</v>
      </c>
      <c r="G9" s="104" t="s">
        <v>271</v>
      </c>
      <c r="H9" s="77" t="s">
        <v>111</v>
      </c>
      <c r="I9" s="77" t="s">
        <v>663</v>
      </c>
      <c r="J9" s="77" t="s">
        <v>722</v>
      </c>
      <c r="K9" s="77" t="s">
        <v>723</v>
      </c>
      <c r="L9" s="77" t="s">
        <v>724</v>
      </c>
      <c r="M9" s="104"/>
      <c r="N9" s="103">
        <v>62</v>
      </c>
      <c r="O9" s="63">
        <f>VLOOKUP(A9,HTcorescores,15)</f>
        <v>33</v>
      </c>
      <c r="P9" s="63">
        <f>VLOOKUP(A9,HTcorescores,16)</f>
        <v>0</v>
      </c>
      <c r="Q9" s="63">
        <f>VLOOKUP(A9,HTcorescores,17)</f>
        <v>0</v>
      </c>
      <c r="R9" s="63">
        <f>VLOOKUP(A9,HTcorescores,18)</f>
        <v>0</v>
      </c>
      <c r="S9" s="63">
        <f>VLOOKUP(A9,HTcorescores,19)</f>
        <v>0</v>
      </c>
      <c r="T9" s="63">
        <f>VLOOKUP(A9,HTcorescores,20)</f>
        <v>33</v>
      </c>
      <c r="U9" s="67">
        <f>RANK(T9,$T$3:$T$34,1)</f>
        <v>7</v>
      </c>
      <c r="V9" s="68">
        <f>VLOOKUP(A9,HTcorescores,21)</f>
        <v>0</v>
      </c>
    </row>
    <row r="10" ht="30" customHeight="1" spans="1:22">
      <c r="A10" s="103">
        <v>12</v>
      </c>
      <c r="B10" s="104" t="s">
        <v>189</v>
      </c>
      <c r="C10" s="104" t="s">
        <v>88</v>
      </c>
      <c r="D10" s="107">
        <v>0.345833333333333</v>
      </c>
      <c r="E10" s="107">
        <v>0.381944444444444</v>
      </c>
      <c r="F10" s="107">
        <v>0.411111111111111</v>
      </c>
      <c r="G10" s="104" t="s">
        <v>89</v>
      </c>
      <c r="H10" s="108" t="s">
        <v>182</v>
      </c>
      <c r="I10" s="77" t="s">
        <v>640</v>
      </c>
      <c r="J10" s="77" t="s">
        <v>421</v>
      </c>
      <c r="K10" s="77" t="s">
        <v>422</v>
      </c>
      <c r="L10" s="77" t="s">
        <v>423</v>
      </c>
      <c r="M10" s="104"/>
      <c r="N10" s="103">
        <v>12</v>
      </c>
      <c r="O10" s="63">
        <f>VLOOKUP(A10,HTcorescores,15)</f>
        <v>29.75</v>
      </c>
      <c r="P10" s="63">
        <f>VLOOKUP(A10,HTcorescores,16)</f>
        <v>4</v>
      </c>
      <c r="Q10" s="63">
        <f>VLOOKUP(A10,HTcorescores,17)</f>
        <v>0</v>
      </c>
      <c r="R10" s="63">
        <f>VLOOKUP(A10,HTcorescores,18)</f>
        <v>0</v>
      </c>
      <c r="S10" s="63">
        <f>VLOOKUP(A10,HTcorescores,19)</f>
        <v>0</v>
      </c>
      <c r="T10" s="63">
        <f>VLOOKUP(A10,HTcorescores,20)</f>
        <v>33.75</v>
      </c>
      <c r="U10" s="67">
        <f>RANK(T10,$T$3:$T$34,1)</f>
        <v>8</v>
      </c>
      <c r="V10" s="68">
        <f>VLOOKUP(A10,HTcorescores,21)</f>
        <v>0</v>
      </c>
    </row>
    <row r="11" ht="30" customHeight="1" spans="1:22">
      <c r="A11" s="103">
        <v>76</v>
      </c>
      <c r="B11" s="104" t="s">
        <v>189</v>
      </c>
      <c r="C11" s="104" t="s">
        <v>88</v>
      </c>
      <c r="D11" s="107">
        <v>0.454166666666666</v>
      </c>
      <c r="E11" s="107">
        <v>0.486111111111112</v>
      </c>
      <c r="F11" s="107">
        <v>0.504166666666667</v>
      </c>
      <c r="G11" s="104" t="s">
        <v>271</v>
      </c>
      <c r="H11" s="77" t="s">
        <v>743</v>
      </c>
      <c r="I11" s="77" t="s">
        <v>72</v>
      </c>
      <c r="J11" s="77" t="s">
        <v>744</v>
      </c>
      <c r="K11" s="77" t="s">
        <v>745</v>
      </c>
      <c r="L11" s="77" t="s">
        <v>746</v>
      </c>
      <c r="M11" s="104"/>
      <c r="N11" s="103">
        <v>76</v>
      </c>
      <c r="O11" s="63">
        <f>VLOOKUP(A11,HTcorescores,15)</f>
        <v>33.75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2</v>
      </c>
      <c r="S11" s="63">
        <f>VLOOKUP(A11,HTcorescores,19)</f>
        <v>0</v>
      </c>
      <c r="T11" s="63">
        <f>VLOOKUP(A11,HTcorescores,20)</f>
        <v>35.75</v>
      </c>
      <c r="U11" s="67">
        <f>RANK(T11,$T$3:$T$34,1)</f>
        <v>9</v>
      </c>
      <c r="V11" s="68">
        <f>VLOOKUP(A11,HTcorescores,21)</f>
        <v>0</v>
      </c>
    </row>
    <row r="12" ht="30" customHeight="1" spans="1:22">
      <c r="A12" s="103">
        <v>57</v>
      </c>
      <c r="B12" s="104" t="s">
        <v>189</v>
      </c>
      <c r="C12" s="104" t="s">
        <v>88</v>
      </c>
      <c r="D12" s="106">
        <v>0.416666666666666</v>
      </c>
      <c r="E12" s="107">
        <v>0.451388888888889</v>
      </c>
      <c r="F12" s="107">
        <v>0.473611111111111</v>
      </c>
      <c r="G12" s="104" t="s">
        <v>271</v>
      </c>
      <c r="H12" s="77" t="s">
        <v>30</v>
      </c>
      <c r="I12" s="77" t="s">
        <v>124</v>
      </c>
      <c r="J12" s="77" t="s">
        <v>186</v>
      </c>
      <c r="K12" s="77" t="s">
        <v>653</v>
      </c>
      <c r="L12" s="77" t="s">
        <v>716</v>
      </c>
      <c r="M12" s="104"/>
      <c r="N12" s="103">
        <v>57</v>
      </c>
      <c r="O12" s="63">
        <f>VLOOKUP(A12,HTcorescores,15)</f>
        <v>39</v>
      </c>
      <c r="P12" s="63">
        <f>VLOOKUP(A12,HTcorescores,16)</f>
        <v>0</v>
      </c>
      <c r="Q12" s="63">
        <f>VLOOKUP(A12,HTcorescores,17)</f>
        <v>0</v>
      </c>
      <c r="R12" s="63">
        <f>VLOOKUP(A12,HTcorescores,18)</f>
        <v>0</v>
      </c>
      <c r="S12" s="63">
        <f>VLOOKUP(A12,HTcorescores,19)</f>
        <v>0</v>
      </c>
      <c r="T12" s="63">
        <f>VLOOKUP(A12,HTcorescores,20)</f>
        <v>39</v>
      </c>
      <c r="U12" s="67">
        <f>RANK(T12,$T$3:$T$34,1)</f>
        <v>10</v>
      </c>
      <c r="V12" s="68">
        <f>VLOOKUP(A12,HTcorescores,21)</f>
        <v>0</v>
      </c>
    </row>
    <row r="13" ht="30" customHeight="1" spans="1:22">
      <c r="A13" s="103">
        <v>39</v>
      </c>
      <c r="B13" s="104" t="s">
        <v>189</v>
      </c>
      <c r="C13" s="104" t="s">
        <v>88</v>
      </c>
      <c r="D13" s="106">
        <v>0.383333333333333</v>
      </c>
      <c r="E13" s="107">
        <v>0.426388888888889</v>
      </c>
      <c r="F13" s="107">
        <v>0.448611111111112</v>
      </c>
      <c r="G13" s="104" t="s">
        <v>89</v>
      </c>
      <c r="H13" s="77" t="s">
        <v>30</v>
      </c>
      <c r="I13" s="77" t="s">
        <v>22</v>
      </c>
      <c r="J13" s="77" t="s">
        <v>135</v>
      </c>
      <c r="K13" s="77" t="s">
        <v>693</v>
      </c>
      <c r="L13" s="77" t="s">
        <v>694</v>
      </c>
      <c r="M13" s="104"/>
      <c r="N13" s="103">
        <v>39</v>
      </c>
      <c r="O13" s="63">
        <f>VLOOKUP(A13,HTcorescores,15)</f>
        <v>34.75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5.2</v>
      </c>
      <c r="S13" s="63">
        <f>VLOOKUP(A13,HTcorescores,19)</f>
        <v>0</v>
      </c>
      <c r="T13" s="63">
        <f>VLOOKUP(A13,HTcorescores,20)</f>
        <v>39.95</v>
      </c>
      <c r="U13" s="67">
        <f>RANK(T13,$T$3:$T$34,1)</f>
        <v>11</v>
      </c>
      <c r="V13" s="68">
        <f>VLOOKUP(A13,HTcorescores,21)</f>
        <v>0</v>
      </c>
    </row>
    <row r="14" ht="30" customHeight="1" spans="1:22">
      <c r="A14" s="103">
        <v>60</v>
      </c>
      <c r="B14" s="104" t="s">
        <v>189</v>
      </c>
      <c r="C14" s="104" t="s">
        <v>88</v>
      </c>
      <c r="D14" s="107">
        <v>0.420833333333333</v>
      </c>
      <c r="E14" s="107">
        <v>0.455555555555556</v>
      </c>
      <c r="F14" s="107">
        <v>0.477777777777778</v>
      </c>
      <c r="G14" s="104" t="s">
        <v>89</v>
      </c>
      <c r="H14" s="77" t="s">
        <v>17</v>
      </c>
      <c r="I14" s="77" t="s">
        <v>655</v>
      </c>
      <c r="J14" s="77" t="s">
        <v>190</v>
      </c>
      <c r="K14" s="77" t="s">
        <v>191</v>
      </c>
      <c r="L14" s="77" t="s">
        <v>192</v>
      </c>
      <c r="M14" s="104"/>
      <c r="N14" s="103">
        <v>60</v>
      </c>
      <c r="O14" s="63">
        <f>VLOOKUP(A14,HTcorescores,15)</f>
        <v>30.75</v>
      </c>
      <c r="P14" s="63">
        <f>VLOOKUP(A14,HTcorescores,16)</f>
        <v>4</v>
      </c>
      <c r="Q14" s="63">
        <f>VLOOKUP(A14,HTcorescores,17)</f>
        <v>0</v>
      </c>
      <c r="R14" s="63">
        <f>VLOOKUP(A14,HTcorescores,18)</f>
        <v>5.6</v>
      </c>
      <c r="S14" s="63">
        <f>VLOOKUP(A14,HTcorescores,19)</f>
        <v>0</v>
      </c>
      <c r="T14" s="63">
        <f>VLOOKUP(A14,HTcorescores,20)</f>
        <v>40.35</v>
      </c>
      <c r="U14" s="67">
        <f>RANK(T14,$T$3:$T$34,1)</f>
        <v>12</v>
      </c>
      <c r="V14" s="68">
        <f>VLOOKUP(A14,HTcorescores,21)</f>
        <v>0</v>
      </c>
    </row>
    <row r="15" ht="30" customHeight="1" spans="1:22">
      <c r="A15" s="103">
        <v>36</v>
      </c>
      <c r="B15" s="104" t="s">
        <v>189</v>
      </c>
      <c r="C15" s="104" t="s">
        <v>88</v>
      </c>
      <c r="D15" s="107">
        <v>0.379166666666667</v>
      </c>
      <c r="E15" s="107">
        <v>0.415277777777776</v>
      </c>
      <c r="F15" s="107">
        <v>0.444444444444445</v>
      </c>
      <c r="G15" s="104" t="s">
        <v>89</v>
      </c>
      <c r="H15" s="77" t="s">
        <v>101</v>
      </c>
      <c r="I15" s="77" t="s">
        <v>687</v>
      </c>
      <c r="J15" s="77" t="s">
        <v>103</v>
      </c>
      <c r="K15" s="77" t="s">
        <v>104</v>
      </c>
      <c r="L15" s="77" t="s">
        <v>465</v>
      </c>
      <c r="M15" s="104"/>
      <c r="N15" s="103">
        <v>36</v>
      </c>
      <c r="O15" s="63">
        <f>VLOOKUP(A15,HTcorescores,15)</f>
        <v>37.75</v>
      </c>
      <c r="P15" s="63">
        <f>VLOOKUP(A15,HTcorescores,16)</f>
        <v>0</v>
      </c>
      <c r="Q15" s="63">
        <f>VLOOKUP(A15,HTcorescores,17)</f>
        <v>0</v>
      </c>
      <c r="R15" s="63">
        <f>VLOOKUP(A15,HTcorescores,18)</f>
        <v>2.8</v>
      </c>
      <c r="S15" s="63">
        <f>VLOOKUP(A15,HTcorescores,19)</f>
        <v>0</v>
      </c>
      <c r="T15" s="63">
        <f>VLOOKUP(A15,HTcorescores,20)</f>
        <v>40.55</v>
      </c>
      <c r="U15" s="67">
        <f>RANK(T15,$T$3:$T$34,1)</f>
        <v>13</v>
      </c>
      <c r="V15" s="68">
        <f>VLOOKUP(A15,HTcorescores,21)</f>
        <v>0</v>
      </c>
    </row>
    <row r="16" ht="30" customHeight="1" spans="1:22">
      <c r="A16" s="103">
        <v>21</v>
      </c>
      <c r="B16" s="104" t="s">
        <v>189</v>
      </c>
      <c r="C16" s="104" t="s">
        <v>88</v>
      </c>
      <c r="D16" s="106">
        <v>0.358333333333333</v>
      </c>
      <c r="E16" s="107">
        <v>0.394444444444444</v>
      </c>
      <c r="F16" s="107">
        <v>0.423611111111111</v>
      </c>
      <c r="G16" s="104" t="s">
        <v>89</v>
      </c>
      <c r="H16" s="77" t="s">
        <v>17</v>
      </c>
      <c r="I16" s="77" t="s">
        <v>655</v>
      </c>
      <c r="J16" s="77" t="s">
        <v>659</v>
      </c>
      <c r="K16" s="77" t="s">
        <v>660</v>
      </c>
      <c r="L16" s="77" t="s">
        <v>661</v>
      </c>
      <c r="M16" s="104"/>
      <c r="N16" s="103">
        <v>21</v>
      </c>
      <c r="O16" s="63">
        <f>VLOOKUP(A16,HTcorescores,15)</f>
        <v>34.25</v>
      </c>
      <c r="P16" s="63">
        <f>VLOOKUP(A16,HTcorescores,16)</f>
        <v>0</v>
      </c>
      <c r="Q16" s="63">
        <f>VLOOKUP(A16,HTcorescores,17)</f>
        <v>0</v>
      </c>
      <c r="R16" s="63">
        <f>VLOOKUP(A16,HTcorescores,18)</f>
        <v>6.4</v>
      </c>
      <c r="S16" s="63">
        <f>VLOOKUP(A16,HTcorescores,19)</f>
        <v>0</v>
      </c>
      <c r="T16" s="63">
        <f>VLOOKUP(A16,HTcorescores,20)</f>
        <v>40.65</v>
      </c>
      <c r="U16" s="67">
        <f>RANK(T16,$T$3:$T$34,1)</f>
        <v>14</v>
      </c>
      <c r="V16" s="68">
        <f>VLOOKUP(A16,HTcorescores,21)</f>
        <v>0</v>
      </c>
    </row>
    <row r="17" ht="30" customHeight="1" spans="1:22">
      <c r="A17" s="103">
        <v>6</v>
      </c>
      <c r="B17" s="104" t="s">
        <v>189</v>
      </c>
      <c r="C17" s="104" t="s">
        <v>88</v>
      </c>
      <c r="D17" s="107">
        <v>0.3375</v>
      </c>
      <c r="E17" s="107">
        <v>0.373611111111111</v>
      </c>
      <c r="F17" s="107">
        <v>0.402777777777778</v>
      </c>
      <c r="G17" s="104" t="s">
        <v>89</v>
      </c>
      <c r="H17" s="77" t="s">
        <v>21</v>
      </c>
      <c r="I17" s="77" t="s">
        <v>107</v>
      </c>
      <c r="J17" s="77" t="s">
        <v>90</v>
      </c>
      <c r="K17" s="77" t="s">
        <v>627</v>
      </c>
      <c r="L17" s="77" t="s">
        <v>628</v>
      </c>
      <c r="M17" s="104"/>
      <c r="N17" s="103">
        <v>6</v>
      </c>
      <c r="O17" s="63">
        <f>VLOOKUP(A17,HTcorescores,15)</f>
        <v>33.5</v>
      </c>
      <c r="P17" s="63">
        <f>VLOOKUP(A17,HTcorescores,16)</f>
        <v>4</v>
      </c>
      <c r="Q17" s="63">
        <f>VLOOKUP(A17,HTcorescores,17)</f>
        <v>0</v>
      </c>
      <c r="R17" s="63">
        <f>VLOOKUP(A17,HTcorescores,18)</f>
        <v>5.2</v>
      </c>
      <c r="S17" s="63">
        <f>VLOOKUP(A17,HTcorescores,19)</f>
        <v>0</v>
      </c>
      <c r="T17" s="63">
        <f>VLOOKUP(A17,HTcorescores,20)</f>
        <v>42.7</v>
      </c>
      <c r="U17" s="67">
        <f>RANK(T17,$T$3:$T$34,1)</f>
        <v>15</v>
      </c>
      <c r="V17" s="68">
        <f>VLOOKUP(A17,HTcorescores,21)</f>
        <v>0</v>
      </c>
    </row>
    <row r="18" ht="30" customHeight="1" spans="1:22">
      <c r="A18" s="103">
        <v>33</v>
      </c>
      <c r="B18" s="104" t="s">
        <v>189</v>
      </c>
      <c r="C18" s="104" t="s">
        <v>88</v>
      </c>
      <c r="D18" s="106">
        <v>0.375</v>
      </c>
      <c r="E18" s="107">
        <v>0.41111111111111</v>
      </c>
      <c r="F18" s="107">
        <v>0.440277777777778</v>
      </c>
      <c r="G18" s="104" t="s">
        <v>89</v>
      </c>
      <c r="H18" s="77" t="s">
        <v>21</v>
      </c>
      <c r="I18" s="77" t="s">
        <v>22</v>
      </c>
      <c r="J18" s="77" t="s">
        <v>684</v>
      </c>
      <c r="K18" s="77" t="s">
        <v>685</v>
      </c>
      <c r="L18" s="77" t="s">
        <v>686</v>
      </c>
      <c r="M18" s="104"/>
      <c r="N18" s="103">
        <v>33</v>
      </c>
      <c r="O18" s="63">
        <f>VLOOKUP(A18,HTcorescores,15)</f>
        <v>35.5</v>
      </c>
      <c r="P18" s="63">
        <f>VLOOKUP(A18,HTcorescores,16)</f>
        <v>4</v>
      </c>
      <c r="Q18" s="63">
        <f>VLOOKUP(A18,HTcorescores,17)</f>
        <v>0</v>
      </c>
      <c r="R18" s="63">
        <f>VLOOKUP(A18,HTcorescores,18)</f>
        <v>8.8</v>
      </c>
      <c r="S18" s="63">
        <f>VLOOKUP(A18,HTcorescores,19)</f>
        <v>0</v>
      </c>
      <c r="T18" s="63">
        <f>VLOOKUP(A18,HTcorescores,20)</f>
        <v>48.3</v>
      </c>
      <c r="U18" s="67">
        <f>RANK(T18,$T$3:$T$34,1)</f>
        <v>16</v>
      </c>
      <c r="V18" s="68">
        <f>VLOOKUP(A18,HTcorescores,21)</f>
        <v>0</v>
      </c>
    </row>
    <row r="19" ht="30" customHeight="1" spans="1:22">
      <c r="A19" s="103">
        <v>18</v>
      </c>
      <c r="B19" s="104" t="s">
        <v>189</v>
      </c>
      <c r="C19" s="104" t="s">
        <v>88</v>
      </c>
      <c r="D19" s="107">
        <v>0.354166666666667</v>
      </c>
      <c r="E19" s="107">
        <v>0.390277777777778</v>
      </c>
      <c r="F19" s="107">
        <v>0.419444444444444</v>
      </c>
      <c r="G19" s="104" t="s">
        <v>89</v>
      </c>
      <c r="H19" s="77" t="s">
        <v>30</v>
      </c>
      <c r="I19" s="77" t="s">
        <v>124</v>
      </c>
      <c r="J19" s="77" t="s">
        <v>232</v>
      </c>
      <c r="K19" s="77" t="s">
        <v>653</v>
      </c>
      <c r="L19" s="77" t="s">
        <v>654</v>
      </c>
      <c r="M19" s="104"/>
      <c r="N19" s="103">
        <v>18</v>
      </c>
      <c r="O19" s="63">
        <f>VLOOKUP(A19,HTcorescores,15)</f>
        <v>37.5</v>
      </c>
      <c r="P19" s="63">
        <f>VLOOKUP(A19,HTcorescores,16)</f>
        <v>8</v>
      </c>
      <c r="Q19" s="63">
        <f>VLOOKUP(A19,HTcorescores,17)</f>
        <v>0</v>
      </c>
      <c r="R19" s="63">
        <f>VLOOKUP(A19,HTcorescores,18)</f>
        <v>6.4</v>
      </c>
      <c r="S19" s="63">
        <f>VLOOKUP(A19,HTcorescores,19)</f>
        <v>0</v>
      </c>
      <c r="T19" s="63">
        <f>VLOOKUP(A19,HTcorescores,20)</f>
        <v>51.9</v>
      </c>
      <c r="U19" s="67">
        <f>RANK(T19,$T$3:$T$34,1)</f>
        <v>17</v>
      </c>
      <c r="V19" s="68">
        <f>VLOOKUP(A19,HTcorescores,21)</f>
        <v>0</v>
      </c>
    </row>
    <row r="20" ht="30" customHeight="1" spans="1:22">
      <c r="A20" s="103">
        <v>24</v>
      </c>
      <c r="B20" s="104" t="s">
        <v>189</v>
      </c>
      <c r="C20" s="104" t="s">
        <v>88</v>
      </c>
      <c r="D20" s="107">
        <v>0.3625</v>
      </c>
      <c r="E20" s="107">
        <v>0.398611111111111</v>
      </c>
      <c r="F20" s="107">
        <v>0.427777777777778</v>
      </c>
      <c r="G20" s="104" t="s">
        <v>89</v>
      </c>
      <c r="H20" s="77" t="s">
        <v>111</v>
      </c>
      <c r="I20" s="77" t="s">
        <v>663</v>
      </c>
      <c r="J20" s="77" t="s">
        <v>665</v>
      </c>
      <c r="K20" s="77" t="s">
        <v>666</v>
      </c>
      <c r="L20" s="77" t="s">
        <v>667</v>
      </c>
      <c r="M20" s="104"/>
      <c r="N20" s="103">
        <v>24</v>
      </c>
      <c r="O20" s="63">
        <f>VLOOKUP(A20,HTcorescores,15)</f>
        <v>32.5</v>
      </c>
      <c r="P20" s="63">
        <f>VLOOKUP(A20,HTcorescores,16)</f>
        <v>4</v>
      </c>
      <c r="Q20" s="63">
        <f>VLOOKUP(A20,HTcorescores,17)</f>
        <v>0</v>
      </c>
      <c r="R20" s="63">
        <f>VLOOKUP(A20,HTcorescores,18)</f>
        <v>0</v>
      </c>
      <c r="S20" s="63">
        <f>VLOOKUP(A20,HTcorescores,19)</f>
        <v>20</v>
      </c>
      <c r="T20" s="63">
        <f>VLOOKUP(A20,HTcorescores,20)</f>
        <v>56.5</v>
      </c>
      <c r="U20" s="67">
        <f>RANK(T20,$T$3:$T$34,1)</f>
        <v>18</v>
      </c>
      <c r="V20" s="68">
        <f>VLOOKUP(A20,HTcorescores,21)</f>
        <v>0</v>
      </c>
    </row>
    <row r="21" ht="30" customHeight="1" spans="1:22">
      <c r="A21" s="103">
        <v>54</v>
      </c>
      <c r="B21" s="104" t="s">
        <v>189</v>
      </c>
      <c r="C21" s="104" t="s">
        <v>88</v>
      </c>
      <c r="D21" s="107">
        <v>0.4125</v>
      </c>
      <c r="E21" s="107">
        <v>0.447222222222222</v>
      </c>
      <c r="F21" s="107">
        <v>0.469444444444444</v>
      </c>
      <c r="G21" s="104" t="s">
        <v>89</v>
      </c>
      <c r="H21" s="77" t="s">
        <v>101</v>
      </c>
      <c r="I21" s="77" t="s">
        <v>308</v>
      </c>
      <c r="J21" s="77" t="s">
        <v>370</v>
      </c>
      <c r="K21" s="77" t="s">
        <v>712</v>
      </c>
      <c r="L21" s="77" t="s">
        <v>713</v>
      </c>
      <c r="M21" s="104"/>
      <c r="N21" s="103">
        <v>54</v>
      </c>
      <c r="O21" s="63">
        <f>VLOOKUP(A21,HTcorescores,15)</f>
        <v>37.5</v>
      </c>
      <c r="P21" s="63">
        <f>VLOOKUP(A21,HTcorescores,16)</f>
        <v>0</v>
      </c>
      <c r="Q21" s="63">
        <f>VLOOKUP(A21,HTcorescores,17)</f>
        <v>0</v>
      </c>
      <c r="R21" s="63">
        <f>VLOOKUP(A21,HTcorescores,18)</f>
        <v>27.2</v>
      </c>
      <c r="S21" s="63">
        <f>VLOOKUP(A21,HTcorescores,19)</f>
        <v>0</v>
      </c>
      <c r="T21" s="63">
        <f>VLOOKUP(A21,HTcorescores,20)</f>
        <v>64.7</v>
      </c>
      <c r="U21" s="67">
        <f>RANK(T21,$T$3:$T$34,1)</f>
        <v>19</v>
      </c>
      <c r="V21" s="68">
        <f>VLOOKUP(A21,HTcorescores,21)</f>
        <v>0</v>
      </c>
    </row>
    <row r="22" ht="30" customHeight="1" spans="1:22">
      <c r="A22" s="103">
        <v>48</v>
      </c>
      <c r="B22" s="104" t="s">
        <v>189</v>
      </c>
      <c r="C22" s="104" t="s">
        <v>88</v>
      </c>
      <c r="D22" s="107">
        <v>0.395833333333333</v>
      </c>
      <c r="E22" s="107">
        <v>0.438888888888889</v>
      </c>
      <c r="F22" s="107">
        <v>0.461111111111113</v>
      </c>
      <c r="G22" s="104" t="s">
        <v>89</v>
      </c>
      <c r="H22" s="77" t="s">
        <v>631</v>
      </c>
      <c r="I22" s="77" t="s">
        <v>632</v>
      </c>
      <c r="J22" s="77" t="s">
        <v>210</v>
      </c>
      <c r="K22" s="77" t="s">
        <v>233</v>
      </c>
      <c r="L22" s="77" t="s">
        <v>703</v>
      </c>
      <c r="M22" s="104"/>
      <c r="N22" s="103">
        <v>48</v>
      </c>
      <c r="O22" s="63">
        <f>VLOOKUP(A22,HTcorescores,15)</f>
        <v>35.75</v>
      </c>
      <c r="P22" s="63">
        <f>VLOOKUP(A22,HTcorescores,16)</f>
        <v>4</v>
      </c>
      <c r="Q22" s="63">
        <f>VLOOKUP(A22,HTcorescores,17)</f>
        <v>0</v>
      </c>
      <c r="R22" s="63">
        <f>VLOOKUP(A22,HTcorescores,18)</f>
        <v>7.2</v>
      </c>
      <c r="S22" s="63">
        <f>VLOOKUP(A22,HTcorescores,19)</f>
        <v>20</v>
      </c>
      <c r="T22" s="63">
        <f>VLOOKUP(A22,HTcorescores,20)</f>
        <v>66.95</v>
      </c>
      <c r="U22" s="67">
        <f>RANK(T22,$T$3:$T$34,1)</f>
        <v>20</v>
      </c>
      <c r="V22" s="68">
        <f>VLOOKUP(A22,HTcorescores,21)</f>
        <v>0</v>
      </c>
    </row>
    <row r="23" ht="30" customHeight="1" spans="1:22">
      <c r="A23" s="103">
        <v>51</v>
      </c>
      <c r="B23" s="104" t="s">
        <v>189</v>
      </c>
      <c r="C23" s="104" t="s">
        <v>88</v>
      </c>
      <c r="D23" s="106">
        <v>0.408333333333333</v>
      </c>
      <c r="E23" s="107">
        <v>0.443055555555556</v>
      </c>
      <c r="F23" s="107">
        <v>0.465277777777778</v>
      </c>
      <c r="G23" s="104" t="s">
        <v>89</v>
      </c>
      <c r="H23" s="108" t="s">
        <v>182</v>
      </c>
      <c r="I23" s="77" t="s">
        <v>640</v>
      </c>
      <c r="J23" s="77" t="s">
        <v>705</v>
      </c>
      <c r="K23" s="77" t="s">
        <v>706</v>
      </c>
      <c r="L23" s="77" t="s">
        <v>707</v>
      </c>
      <c r="M23" s="104"/>
      <c r="N23" s="103">
        <v>51</v>
      </c>
      <c r="O23" s="63">
        <f>VLOOKUP(A23,HTcorescores,15)</f>
        <v>40</v>
      </c>
      <c r="P23" s="63">
        <f>VLOOKUP(A23,HTcorescores,16)</f>
        <v>0</v>
      </c>
      <c r="Q23" s="63">
        <f>VLOOKUP(A23,HTcorescores,17)</f>
        <v>0</v>
      </c>
      <c r="R23" s="63">
        <f>VLOOKUP(A23,HTcorescores,18)</f>
        <v>9.6</v>
      </c>
      <c r="S23" s="63">
        <f>VLOOKUP(A23,HTcorescores,19)</f>
        <v>20</v>
      </c>
      <c r="T23" s="63">
        <f>VLOOKUP(A23,HTcorescores,20)</f>
        <v>69.6</v>
      </c>
      <c r="U23" s="67">
        <f>RANK(T23,$T$3:$T$34,1)</f>
        <v>21</v>
      </c>
      <c r="V23" s="68">
        <f>VLOOKUP(A23,HTcorescores,21)</f>
        <v>0</v>
      </c>
    </row>
    <row r="24" ht="30" customHeight="1" spans="1:22">
      <c r="A24" s="103">
        <v>74</v>
      </c>
      <c r="B24" s="104" t="s">
        <v>189</v>
      </c>
      <c r="C24" s="104" t="s">
        <v>88</v>
      </c>
      <c r="D24" s="106">
        <v>0.449999999999999</v>
      </c>
      <c r="E24" s="107">
        <v>0.483333333333334</v>
      </c>
      <c r="F24" s="107">
        <v>0.501388888888889</v>
      </c>
      <c r="G24" s="160" t="s">
        <v>89</v>
      </c>
      <c r="H24" s="161" t="s">
        <v>741</v>
      </c>
      <c r="I24" s="77" t="s">
        <v>72</v>
      </c>
      <c r="J24" s="161" t="s">
        <v>448</v>
      </c>
      <c r="K24" s="161" t="s">
        <v>449</v>
      </c>
      <c r="L24" s="161" t="s">
        <v>742</v>
      </c>
      <c r="M24" s="104"/>
      <c r="N24" s="103">
        <v>74</v>
      </c>
      <c r="O24" s="63">
        <f>VLOOKUP(A24,HTcorescores,15)</f>
        <v>37</v>
      </c>
      <c r="P24" s="63">
        <f>VLOOKUP(A24,HTcorescores,16)</f>
        <v>4</v>
      </c>
      <c r="Q24" s="63">
        <f>VLOOKUP(A24,HTcorescores,17)</f>
        <v>0</v>
      </c>
      <c r="R24" s="63">
        <f>VLOOKUP(A24,HTcorescores,18)</f>
        <v>10.8</v>
      </c>
      <c r="S24" s="63">
        <f>VLOOKUP(A24,HTcorescores,19)</f>
        <v>20</v>
      </c>
      <c r="T24" s="63">
        <f>VLOOKUP(A24,HTcorescores,20)</f>
        <v>71.8</v>
      </c>
      <c r="U24" s="67">
        <f>RANK(T24,$T$3:$T$34,1)</f>
        <v>22</v>
      </c>
      <c r="V24" s="68">
        <f>VLOOKUP(A24,HTcorescores,21)</f>
        <v>0</v>
      </c>
    </row>
    <row r="25" ht="30" customHeight="1" spans="1:22">
      <c r="A25" s="103">
        <v>27</v>
      </c>
      <c r="B25" s="104" t="s">
        <v>189</v>
      </c>
      <c r="C25" s="104" t="s">
        <v>88</v>
      </c>
      <c r="D25" s="106">
        <v>0.366666666666667</v>
      </c>
      <c r="E25" s="107">
        <v>0.402777777777778</v>
      </c>
      <c r="F25" s="107">
        <v>0.431944444444444</v>
      </c>
      <c r="G25" s="104" t="s">
        <v>89</v>
      </c>
      <c r="H25" s="77" t="s">
        <v>26</v>
      </c>
      <c r="I25" s="77" t="s">
        <v>124</v>
      </c>
      <c r="J25" s="77" t="s">
        <v>672</v>
      </c>
      <c r="K25" s="77" t="s">
        <v>673</v>
      </c>
      <c r="L25" s="77" t="s">
        <v>674</v>
      </c>
      <c r="M25" s="104"/>
      <c r="N25" s="103">
        <v>27</v>
      </c>
      <c r="O25" s="63">
        <f>VLOOKUP(A25,HTcorescores,15)</f>
        <v>36.25</v>
      </c>
      <c r="P25" s="63">
        <f>VLOOKUP(A25,HTcorescores,16)</f>
        <v>14</v>
      </c>
      <c r="Q25" s="63">
        <f>VLOOKUP(A25,HTcorescores,17)</f>
        <v>0</v>
      </c>
      <c r="R25" s="63">
        <f>VLOOKUP(A25,HTcorescores,18)</f>
        <v>1.6</v>
      </c>
      <c r="S25" s="63">
        <f>VLOOKUP(A25,HTcorescores,19)</f>
        <v>20</v>
      </c>
      <c r="T25" s="63">
        <f>VLOOKUP(A25,HTcorescores,20)</f>
        <v>71.85</v>
      </c>
      <c r="U25" s="67">
        <f>RANK(T25,$T$3:$T$34,1)</f>
        <v>23</v>
      </c>
      <c r="V25" s="68">
        <f>VLOOKUP(A25,HTcorescores,21)</f>
        <v>0</v>
      </c>
    </row>
    <row r="26" ht="30" customHeight="1" spans="1:22">
      <c r="A26" s="103">
        <v>80</v>
      </c>
      <c r="B26" s="104" t="s">
        <v>189</v>
      </c>
      <c r="C26" s="104" t="s">
        <v>88</v>
      </c>
      <c r="D26" s="107">
        <v>0.462499999999999</v>
      </c>
      <c r="E26" s="107">
        <v>0.491666666666668</v>
      </c>
      <c r="F26" s="107">
        <v>0.509722222222222</v>
      </c>
      <c r="G26" s="104" t="s">
        <v>89</v>
      </c>
      <c r="H26" s="77" t="s">
        <v>111</v>
      </c>
      <c r="I26" s="77" t="s">
        <v>72</v>
      </c>
      <c r="J26" s="77" t="s">
        <v>750</v>
      </c>
      <c r="K26" s="77" t="s">
        <v>751</v>
      </c>
      <c r="L26" s="77" t="s">
        <v>752</v>
      </c>
      <c r="M26" s="104"/>
      <c r="N26" s="103">
        <v>80</v>
      </c>
      <c r="O26" s="63">
        <f>VLOOKUP(A26,HTcorescores,15)</f>
        <v>27.75</v>
      </c>
      <c r="P26" s="63">
        <f>VLOOKUP(A26,HTcorescores,16)</f>
        <v>0</v>
      </c>
      <c r="Q26" s="63">
        <f>VLOOKUP(A26,HTcorescores,17)</f>
        <v>0</v>
      </c>
      <c r="R26" s="63">
        <f>VLOOKUP(A26,HTcorescores,18)</f>
        <v>4.4</v>
      </c>
      <c r="S26" s="63">
        <f>VLOOKUP(A26,HTcorescores,19)</f>
        <v>60</v>
      </c>
      <c r="T26" s="63">
        <f>VLOOKUP(A26,HTcorescores,20)</f>
        <v>92.15</v>
      </c>
      <c r="U26" s="67">
        <f>RANK(T26,$T$3:$T$34,1)</f>
        <v>24</v>
      </c>
      <c r="V26" s="68">
        <f>VLOOKUP(A26,HTcorescores,21)</f>
        <v>0</v>
      </c>
    </row>
    <row r="27" ht="30" customHeight="1" spans="1:22">
      <c r="A27" s="103">
        <v>64</v>
      </c>
      <c r="B27" s="104" t="s">
        <v>189</v>
      </c>
      <c r="C27" s="104" t="s">
        <v>88</v>
      </c>
      <c r="D27" s="107">
        <v>0.429166666666666</v>
      </c>
      <c r="E27" s="107">
        <v>0.469444444444444</v>
      </c>
      <c r="F27" s="107">
        <v>0.486111111111111</v>
      </c>
      <c r="G27" s="104" t="s">
        <v>89</v>
      </c>
      <c r="H27" s="77" t="s">
        <v>26</v>
      </c>
      <c r="I27" s="77" t="s">
        <v>124</v>
      </c>
      <c r="J27" s="77" t="s">
        <v>339</v>
      </c>
      <c r="K27" s="77" t="s">
        <v>340</v>
      </c>
      <c r="L27" s="77" t="s">
        <v>481</v>
      </c>
      <c r="M27" s="104"/>
      <c r="N27" s="103">
        <v>64</v>
      </c>
      <c r="O27" s="63">
        <f>VLOOKUP(A27,HTcorescores,15)</f>
        <v>27.5</v>
      </c>
      <c r="P27" s="63">
        <f>VLOOKUP(A27,HTcorescores,16)</f>
        <v>0</v>
      </c>
      <c r="Q27" s="63">
        <f>VLOOKUP(A27,HTcorescores,17)</f>
        <v>0</v>
      </c>
      <c r="R27" s="63" t="str">
        <f>VLOOKUP(A27,HTcorescores,18)</f>
        <v>E</v>
      </c>
      <c r="S27" s="63" t="str">
        <f>VLOOKUP(A27,HTcorescores,19)</f>
        <v>E</v>
      </c>
      <c r="T27" s="63" t="str">
        <f>VLOOKUP(A27,HTcorescores,20)</f>
        <v>E</v>
      </c>
      <c r="U27" s="67" t="s">
        <v>639</v>
      </c>
      <c r="V27" s="68">
        <f>VLOOKUP(A27,HTcorescores,21)</f>
        <v>0</v>
      </c>
    </row>
    <row r="28" ht="30" customHeight="1" spans="1:22">
      <c r="A28" s="103">
        <v>66</v>
      </c>
      <c r="B28" s="104" t="s">
        <v>189</v>
      </c>
      <c r="C28" s="104" t="s">
        <v>88</v>
      </c>
      <c r="D28" s="106">
        <v>0.433333333333333</v>
      </c>
      <c r="E28" s="107">
        <v>0.472222222222222</v>
      </c>
      <c r="F28" s="107">
        <v>0.490277777777778</v>
      </c>
      <c r="G28" s="104" t="s">
        <v>271</v>
      </c>
      <c r="H28" s="77" t="s">
        <v>21</v>
      </c>
      <c r="I28" s="77" t="s">
        <v>22</v>
      </c>
      <c r="J28" s="77" t="s">
        <v>360</v>
      </c>
      <c r="K28" s="77" t="s">
        <v>361</v>
      </c>
      <c r="L28" s="77" t="s">
        <v>362</v>
      </c>
      <c r="M28" s="104"/>
      <c r="N28" s="103">
        <v>66</v>
      </c>
      <c r="O28" s="63">
        <f>VLOOKUP(A28,HTcorescores,15)</f>
        <v>34</v>
      </c>
      <c r="P28" s="63">
        <f>VLOOKUP(A28,HTcorescores,16)</f>
        <v>16</v>
      </c>
      <c r="Q28" s="63">
        <f>VLOOKUP(A28,HTcorescores,17)</f>
        <v>8</v>
      </c>
      <c r="R28" s="63" t="str">
        <f>VLOOKUP(A28,HTcorescores,18)</f>
        <v>E</v>
      </c>
      <c r="S28" s="63" t="str">
        <f>VLOOKUP(A28,HTcorescores,19)</f>
        <v>E</v>
      </c>
      <c r="T28" s="63" t="str">
        <f>VLOOKUP(A28,HTcorescores,20)</f>
        <v>E</v>
      </c>
      <c r="U28" s="67" t="s">
        <v>639</v>
      </c>
      <c r="V28" s="68">
        <f>VLOOKUP(A28,HTcorescores,21)</f>
        <v>0</v>
      </c>
    </row>
    <row r="29" ht="30" customHeight="1" spans="1:22">
      <c r="A29" s="103">
        <v>82</v>
      </c>
      <c r="B29" s="104" t="s">
        <v>189</v>
      </c>
      <c r="C29" s="104" t="s">
        <v>88</v>
      </c>
      <c r="D29" s="106">
        <v>0.466666666666666</v>
      </c>
      <c r="E29" s="107">
        <v>0.494444444444445</v>
      </c>
      <c r="F29" s="107">
        <v>0.5125</v>
      </c>
      <c r="G29" s="104" t="s">
        <v>271</v>
      </c>
      <c r="H29" s="77" t="s">
        <v>342</v>
      </c>
      <c r="I29" s="77" t="s">
        <v>72</v>
      </c>
      <c r="J29" s="77" t="s">
        <v>61</v>
      </c>
      <c r="K29" s="77" t="s">
        <v>755</v>
      </c>
      <c r="L29" s="77" t="s">
        <v>756</v>
      </c>
      <c r="M29" s="104"/>
      <c r="N29" s="103">
        <v>82</v>
      </c>
      <c r="O29" s="63" t="str">
        <f>VLOOKUP(A29,HTcorescores,15)</f>
        <v>N/S</v>
      </c>
      <c r="P29" s="63" t="str">
        <f>VLOOKUP(A29,HTcorescores,16)</f>
        <v>N/S</v>
      </c>
      <c r="Q29" s="63" t="str">
        <f>VLOOKUP(A29,HTcorescores,17)</f>
        <v>N/S</v>
      </c>
      <c r="R29" s="63" t="str">
        <f>VLOOKUP(A29,HTcorescores,18)</f>
        <v>N/S</v>
      </c>
      <c r="S29" s="63" t="str">
        <f>VLOOKUP(A29,HTcorescores,19)</f>
        <v>N/S</v>
      </c>
      <c r="T29" s="63" t="str">
        <f>VLOOKUP(A29,HTcorescores,20)</f>
        <v>N/S</v>
      </c>
      <c r="U29" s="67" t="s">
        <v>740</v>
      </c>
      <c r="V29" s="68">
        <f>VLOOKUP(A29,HTcorescores,21)</f>
        <v>0</v>
      </c>
    </row>
    <row r="30" ht="30" customHeight="1" spans="1:22">
      <c r="A30" s="103">
        <v>3</v>
      </c>
      <c r="B30" s="104" t="s">
        <v>189</v>
      </c>
      <c r="C30" s="104" t="s">
        <v>88</v>
      </c>
      <c r="D30" s="106">
        <v>0.333333333333333</v>
      </c>
      <c r="E30" s="107">
        <v>0.369444444444444</v>
      </c>
      <c r="F30" s="107">
        <v>0.398611111111111</v>
      </c>
      <c r="G30" s="104" t="s">
        <v>271</v>
      </c>
      <c r="H30" s="77" t="s">
        <v>619</v>
      </c>
      <c r="I30" s="77" t="s">
        <v>127</v>
      </c>
      <c r="J30" s="77" t="s">
        <v>622</v>
      </c>
      <c r="K30" s="77" t="s">
        <v>623</v>
      </c>
      <c r="L30" s="187" t="s">
        <v>624</v>
      </c>
      <c r="M30" s="104"/>
      <c r="N30" s="103">
        <v>3</v>
      </c>
      <c r="O30" s="63" t="str">
        <f>VLOOKUP(A30,HTcorescores,15)</f>
        <v>W/D</v>
      </c>
      <c r="P30" s="63" t="str">
        <f>VLOOKUP(A30,HTcorescores,16)</f>
        <v>W/D</v>
      </c>
      <c r="Q30" s="63" t="str">
        <f>VLOOKUP(A30,HTcorescores,17)</f>
        <v>W/D</v>
      </c>
      <c r="R30" s="63" t="str">
        <f>VLOOKUP(A30,HTcorescores,18)</f>
        <v>W/D</v>
      </c>
      <c r="S30" s="63" t="str">
        <f>VLOOKUP(A30,HTcorescores,19)</f>
        <v>W/D</v>
      </c>
      <c r="T30" s="63" t="str">
        <f>VLOOKUP(A30,HTcorescores,20)</f>
        <v>W/D</v>
      </c>
      <c r="U30" s="67" t="s">
        <v>169</v>
      </c>
      <c r="V30" s="68">
        <f>VLOOKUP(A30,HTcorescores,21)</f>
        <v>0</v>
      </c>
    </row>
    <row r="31" ht="30" customHeight="1" spans="1:22">
      <c r="A31" s="103">
        <v>42</v>
      </c>
      <c r="B31" s="104" t="s">
        <v>189</v>
      </c>
      <c r="C31" s="104" t="s">
        <v>88</v>
      </c>
      <c r="D31" s="107">
        <v>0.3875</v>
      </c>
      <c r="E31" s="107">
        <v>0.430555555555556</v>
      </c>
      <c r="F31" s="107">
        <v>0.452777777777779</v>
      </c>
      <c r="G31" s="104" t="s">
        <v>271</v>
      </c>
      <c r="H31" s="77" t="s">
        <v>619</v>
      </c>
      <c r="I31" s="77" t="s">
        <v>127</v>
      </c>
      <c r="J31" s="77" t="s">
        <v>697</v>
      </c>
      <c r="K31" s="77" t="s">
        <v>698</v>
      </c>
      <c r="L31" s="77" t="s">
        <v>699</v>
      </c>
      <c r="M31" s="104"/>
      <c r="N31" s="103">
        <v>42</v>
      </c>
      <c r="O31" s="63" t="str">
        <f>VLOOKUP(A31,HTcorescores,15)</f>
        <v>W/D</v>
      </c>
      <c r="P31" s="63" t="str">
        <f>VLOOKUP(A31,HTcorescores,16)</f>
        <v>W/D</v>
      </c>
      <c r="Q31" s="63" t="str">
        <f>VLOOKUP(A31,HTcorescores,17)</f>
        <v>W/D</v>
      </c>
      <c r="R31" s="63" t="str">
        <f>VLOOKUP(A31,HTcorescores,18)</f>
        <v>W/D</v>
      </c>
      <c r="S31" s="63" t="str">
        <f>VLOOKUP(A31,HTcorescores,19)</f>
        <v>W/D</v>
      </c>
      <c r="T31" s="63" t="str">
        <f>VLOOKUP(A31,HTcorescores,20)</f>
        <v>W/D</v>
      </c>
      <c r="U31" s="67" t="s">
        <v>169</v>
      </c>
      <c r="V31" s="68">
        <f>VLOOKUP(A31,HTcorescores,21)</f>
        <v>0</v>
      </c>
    </row>
    <row r="32" ht="30" customHeight="1" spans="1:22">
      <c r="A32" s="103">
        <v>72</v>
      </c>
      <c r="B32" s="104" t="s">
        <v>189</v>
      </c>
      <c r="C32" s="104" t="s">
        <v>88</v>
      </c>
      <c r="D32" s="107">
        <v>0.445833333333333</v>
      </c>
      <c r="E32" s="107">
        <v>0.480555555555556</v>
      </c>
      <c r="F32" s="107">
        <v>0.498611111111111</v>
      </c>
      <c r="G32" s="104" t="s">
        <v>89</v>
      </c>
      <c r="H32" s="77" t="s">
        <v>71</v>
      </c>
      <c r="I32" s="77" t="s">
        <v>72</v>
      </c>
      <c r="J32" s="77" t="s">
        <v>495</v>
      </c>
      <c r="K32" s="77" t="s">
        <v>736</v>
      </c>
      <c r="L32" s="77" t="s">
        <v>737</v>
      </c>
      <c r="M32" s="104"/>
      <c r="N32" s="103">
        <v>72</v>
      </c>
      <c r="O32" s="63" t="str">
        <f>VLOOKUP(A32,HTcorescores,15)</f>
        <v>W/D</v>
      </c>
      <c r="P32" s="63" t="str">
        <f>VLOOKUP(A32,HTcorescores,16)</f>
        <v>W/D</v>
      </c>
      <c r="Q32" s="63" t="str">
        <f>VLOOKUP(A32,HTcorescores,17)</f>
        <v>W/D</v>
      </c>
      <c r="R32" s="63" t="str">
        <f>VLOOKUP(A32,HTcorescores,18)</f>
        <v>W/D</v>
      </c>
      <c r="S32" s="63" t="str">
        <f>VLOOKUP(A32,HTcorescores,19)</f>
        <v>W/D</v>
      </c>
      <c r="T32" s="63" t="str">
        <f>VLOOKUP(A32,HTcorescores,20)</f>
        <v>W/D</v>
      </c>
      <c r="U32" s="67" t="s">
        <v>169</v>
      </c>
      <c r="V32" s="68">
        <f>VLOOKUP(A32,HTcorescores,21)</f>
        <v>0</v>
      </c>
    </row>
    <row r="33" ht="30" customHeight="1" spans="1:22">
      <c r="A33" s="103">
        <v>78</v>
      </c>
      <c r="B33" s="104" t="s">
        <v>189</v>
      </c>
      <c r="C33" s="104" t="s">
        <v>88</v>
      </c>
      <c r="D33" s="106">
        <v>0.458333333333333</v>
      </c>
      <c r="E33" s="107">
        <v>0.48888888888889</v>
      </c>
      <c r="F33" s="107">
        <v>0.506944444444444</v>
      </c>
      <c r="G33" s="104" t="s">
        <v>89</v>
      </c>
      <c r="H33" s="77" t="s">
        <v>748</v>
      </c>
      <c r="I33" s="77" t="s">
        <v>72</v>
      </c>
      <c r="J33" s="77" t="s">
        <v>238</v>
      </c>
      <c r="K33" s="77" t="s">
        <v>749</v>
      </c>
      <c r="L33" s="77" t="s">
        <v>240</v>
      </c>
      <c r="M33" s="104"/>
      <c r="N33" s="103">
        <v>78</v>
      </c>
      <c r="O33" s="63" t="str">
        <f>VLOOKUP(A33,HTcorescores,15)</f>
        <v>W/D</v>
      </c>
      <c r="P33" s="63" t="str">
        <f>VLOOKUP(A33,HTcorescores,16)</f>
        <v>W/D</v>
      </c>
      <c r="Q33" s="63" t="str">
        <f>VLOOKUP(A33,HTcorescores,17)</f>
        <v>W/D</v>
      </c>
      <c r="R33" s="63" t="str">
        <f>VLOOKUP(A33,HTcorescores,18)</f>
        <v>W/D</v>
      </c>
      <c r="S33" s="63" t="str">
        <f>VLOOKUP(A33,HTcorescores,19)</f>
        <v>W/D</v>
      </c>
      <c r="T33" s="63" t="str">
        <f>VLOOKUP(A33,HTcorescores,20)</f>
        <v>W/D</v>
      </c>
      <c r="U33" s="67" t="s">
        <v>169</v>
      </c>
      <c r="V33" s="68">
        <f>VLOOKUP(A33,HTcorescores,21)</f>
        <v>0</v>
      </c>
    </row>
    <row r="34" ht="15.75" spans="21:21">
      <c r="U34" s="67"/>
    </row>
  </sheetData>
  <sortState ref="A3:V33">
    <sortCondition ref="U3:U33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9" fitToHeight="0" orientation="landscape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K18"/>
  <sheetViews>
    <sheetView topLeftCell="A7" workbookViewId="0">
      <pane xSplit="1" topLeftCell="E1" activePane="topRight" state="frozen"/>
      <selection/>
      <selection pane="topRight" activeCell="A7" sqref="$A7:$XFD7"/>
    </sheetView>
  </sheetViews>
  <sheetFormatPr defaultColWidth="9" defaultRowHeight="15"/>
  <cols>
    <col min="1" max="1" width="7" customWidth="1"/>
    <col min="2" max="2" width="5.88571428571429" style="1" customWidth="1"/>
    <col min="3" max="3" width="5.88571428571429" style="163" customWidth="1"/>
    <col min="4" max="4" width="40.6666666666667" customWidth="1"/>
    <col min="5" max="5" width="26.552380952381" customWidth="1"/>
    <col min="6" max="6" width="13.8857142857143" customWidth="1"/>
    <col min="7" max="7" width="14.552380952381" customWidth="1"/>
    <col min="8" max="8" width="35.552380952381" customWidth="1"/>
    <col min="9" max="10" width="11" customWidth="1"/>
    <col min="11" max="11" width="11.3333333333333" customWidth="1"/>
  </cols>
  <sheetData>
    <row r="1" ht="24" spans="1:10">
      <c r="A1" s="69" t="s">
        <v>1034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164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84" t="s">
        <v>1014</v>
      </c>
    </row>
    <row r="3" ht="30" customHeight="1" spans="1:11">
      <c r="A3" s="165">
        <v>200</v>
      </c>
      <c r="B3" s="75" t="s">
        <v>13</v>
      </c>
      <c r="C3" s="144" t="s">
        <v>533</v>
      </c>
      <c r="D3" s="166" t="s">
        <v>131</v>
      </c>
      <c r="E3" s="166" t="s">
        <v>956</v>
      </c>
      <c r="F3" s="166" t="s">
        <v>979</v>
      </c>
      <c r="G3" s="166" t="s">
        <v>980</v>
      </c>
      <c r="H3" s="166" t="s">
        <v>981</v>
      </c>
      <c r="I3" s="85" t="str">
        <f>VLOOKUP(A3,HTcorescores,20)</f>
        <v>E</v>
      </c>
      <c r="J3" s="178"/>
      <c r="K3" s="123"/>
    </row>
    <row r="4" ht="30" customHeight="1" spans="1:11">
      <c r="A4" s="167">
        <v>186</v>
      </c>
      <c r="B4" s="78" t="s">
        <v>13</v>
      </c>
      <c r="C4" s="148" t="s">
        <v>533</v>
      </c>
      <c r="D4" s="33" t="s">
        <v>131</v>
      </c>
      <c r="E4" s="33" t="s">
        <v>956</v>
      </c>
      <c r="F4" s="33" t="s">
        <v>597</v>
      </c>
      <c r="G4" s="33" t="s">
        <v>302</v>
      </c>
      <c r="H4" s="33" t="s">
        <v>598</v>
      </c>
      <c r="I4" s="85">
        <f>VLOOKUP(A4,HTcorescores,20)</f>
        <v>44.08</v>
      </c>
      <c r="J4" s="32"/>
      <c r="K4" s="125"/>
    </row>
    <row r="5" ht="30" customHeight="1" spans="1:11">
      <c r="A5" s="167">
        <v>190</v>
      </c>
      <c r="B5" s="78" t="s">
        <v>13</v>
      </c>
      <c r="C5" s="148" t="s">
        <v>533</v>
      </c>
      <c r="D5" s="33" t="s">
        <v>131</v>
      </c>
      <c r="E5" s="33" t="s">
        <v>956</v>
      </c>
      <c r="F5" s="33" t="s">
        <v>963</v>
      </c>
      <c r="G5" s="33" t="s">
        <v>964</v>
      </c>
      <c r="H5" s="33" t="s">
        <v>965</v>
      </c>
      <c r="I5" s="85">
        <f>VLOOKUP(A5,HTcorescores,20)</f>
        <v>47.79</v>
      </c>
      <c r="J5" s="32"/>
      <c r="K5" s="125"/>
    </row>
    <row r="6" ht="30" customHeight="1" spans="1:11">
      <c r="A6" s="168">
        <v>196</v>
      </c>
      <c r="B6" s="79" t="s">
        <v>13</v>
      </c>
      <c r="C6" s="151" t="s">
        <v>533</v>
      </c>
      <c r="D6" s="169" t="s">
        <v>131</v>
      </c>
      <c r="E6" s="169" t="s">
        <v>956</v>
      </c>
      <c r="F6" s="169" t="s">
        <v>971</v>
      </c>
      <c r="G6" s="169" t="s">
        <v>972</v>
      </c>
      <c r="H6" s="169" t="s">
        <v>973</v>
      </c>
      <c r="I6" s="85">
        <f>VLOOKUP(A6,HTcorescores,20)</f>
        <v>36.37</v>
      </c>
      <c r="J6" s="126">
        <f>SUM(I4:I6)</f>
        <v>128.24</v>
      </c>
      <c r="K6" s="63" t="s">
        <v>1020</v>
      </c>
    </row>
    <row r="7" ht="30" customHeight="1" spans="1:11">
      <c r="A7" s="165">
        <v>183</v>
      </c>
      <c r="B7" s="75" t="s">
        <v>13</v>
      </c>
      <c r="C7" s="144" t="s">
        <v>533</v>
      </c>
      <c r="D7" s="166" t="s">
        <v>631</v>
      </c>
      <c r="E7" s="166" t="s">
        <v>948</v>
      </c>
      <c r="F7" s="145" t="s">
        <v>949</v>
      </c>
      <c r="G7" s="145" t="s">
        <v>950</v>
      </c>
      <c r="H7" s="145" t="s">
        <v>951</v>
      </c>
      <c r="I7" s="85">
        <f>VLOOKUP(A7,HTcorescores,20)</f>
        <v>31.58</v>
      </c>
      <c r="J7" s="178"/>
      <c r="K7" s="123"/>
    </row>
    <row r="8" ht="30" customHeight="1" spans="1:11">
      <c r="A8" s="167">
        <v>187</v>
      </c>
      <c r="B8" s="78" t="s">
        <v>13</v>
      </c>
      <c r="C8" s="148" t="s">
        <v>533</v>
      </c>
      <c r="D8" s="33" t="s">
        <v>631</v>
      </c>
      <c r="E8" s="33" t="s">
        <v>948</v>
      </c>
      <c r="F8" s="33" t="s">
        <v>957</v>
      </c>
      <c r="G8" s="33" t="s">
        <v>958</v>
      </c>
      <c r="H8" s="33" t="s">
        <v>1035</v>
      </c>
      <c r="I8" s="85">
        <f>VLOOKUP(A8,HTcorescores,20)</f>
        <v>28.95</v>
      </c>
      <c r="J8" s="32"/>
      <c r="K8" s="125"/>
    </row>
    <row r="9" ht="30" customHeight="1" spans="1:11">
      <c r="A9" s="167">
        <v>191</v>
      </c>
      <c r="B9" s="78" t="s">
        <v>13</v>
      </c>
      <c r="C9" s="148" t="s">
        <v>533</v>
      </c>
      <c r="D9" s="33" t="s">
        <v>631</v>
      </c>
      <c r="E9" s="33" t="s">
        <v>948</v>
      </c>
      <c r="F9" s="61" t="s">
        <v>244</v>
      </c>
      <c r="G9" s="61" t="s">
        <v>69</v>
      </c>
      <c r="H9" s="61" t="s">
        <v>245</v>
      </c>
      <c r="I9" s="85">
        <f>VLOOKUP(A9,HTcorescores,20)</f>
        <v>53.37</v>
      </c>
      <c r="J9" s="32"/>
      <c r="K9" s="125"/>
    </row>
    <row r="10" ht="30" customHeight="1" spans="1:11">
      <c r="A10" s="168">
        <v>198</v>
      </c>
      <c r="B10" s="79" t="s">
        <v>13</v>
      </c>
      <c r="C10" s="151" t="s">
        <v>533</v>
      </c>
      <c r="D10" s="169" t="s">
        <v>631</v>
      </c>
      <c r="E10" s="169" t="s">
        <v>948</v>
      </c>
      <c r="F10" s="169" t="s">
        <v>232</v>
      </c>
      <c r="G10" s="169" t="s">
        <v>233</v>
      </c>
      <c r="H10" s="169" t="s">
        <v>975</v>
      </c>
      <c r="I10" s="85">
        <f>VLOOKUP(A10,HTcorescores,20)</f>
        <v>29.38</v>
      </c>
      <c r="J10" s="126">
        <f>SUM(I7:I10)-MAX(I7:I10)</f>
        <v>89.91</v>
      </c>
      <c r="K10" s="63" t="s">
        <v>1018</v>
      </c>
    </row>
    <row r="11" ht="30" customHeight="1" spans="1:11">
      <c r="A11" s="165">
        <v>184</v>
      </c>
      <c r="B11" s="170" t="s">
        <v>13</v>
      </c>
      <c r="C11" s="171" t="s">
        <v>533</v>
      </c>
      <c r="D11" s="172" t="s">
        <v>101</v>
      </c>
      <c r="E11" s="172" t="s">
        <v>101</v>
      </c>
      <c r="F11" s="172" t="s">
        <v>952</v>
      </c>
      <c r="G11" s="172" t="s">
        <v>953</v>
      </c>
      <c r="H11" s="172" t="s">
        <v>954</v>
      </c>
      <c r="I11" s="85">
        <f>VLOOKUP(A11,HTcorescores,20)</f>
        <v>37.33</v>
      </c>
      <c r="J11" s="178"/>
      <c r="K11" s="123"/>
    </row>
    <row r="12" ht="30" customHeight="1" spans="1:11">
      <c r="A12" s="167">
        <v>188</v>
      </c>
      <c r="B12" s="17" t="s">
        <v>13</v>
      </c>
      <c r="C12" s="173" t="s">
        <v>533</v>
      </c>
      <c r="D12" s="38" t="s">
        <v>101</v>
      </c>
      <c r="E12" s="38" t="s">
        <v>101</v>
      </c>
      <c r="F12" s="38" t="s">
        <v>118</v>
      </c>
      <c r="G12" s="38" t="s">
        <v>960</v>
      </c>
      <c r="H12" s="38" t="s">
        <v>961</v>
      </c>
      <c r="I12" s="85" t="str">
        <f>VLOOKUP(A12,HTcorescores,20)</f>
        <v>R</v>
      </c>
      <c r="J12" s="32"/>
      <c r="K12" s="125"/>
    </row>
    <row r="13" ht="30" customHeight="1" spans="1:11">
      <c r="A13" s="167">
        <v>180</v>
      </c>
      <c r="B13" s="17" t="s">
        <v>13</v>
      </c>
      <c r="C13" s="173" t="s">
        <v>533</v>
      </c>
      <c r="D13" s="174" t="s">
        <v>101</v>
      </c>
      <c r="E13" s="174" t="s">
        <v>101</v>
      </c>
      <c r="F13" s="174" t="s">
        <v>186</v>
      </c>
      <c r="G13" s="174" t="s">
        <v>187</v>
      </c>
      <c r="H13" s="174" t="s">
        <v>188</v>
      </c>
      <c r="I13" s="85">
        <f>VLOOKUP(A13,HTcorescores,20)</f>
        <v>42.37</v>
      </c>
      <c r="J13" s="32"/>
      <c r="K13" s="125"/>
    </row>
    <row r="14" ht="30" customHeight="1" spans="1:11">
      <c r="A14" s="168">
        <v>192</v>
      </c>
      <c r="B14" s="175" t="s">
        <v>13</v>
      </c>
      <c r="C14" s="176" t="s">
        <v>533</v>
      </c>
      <c r="D14" s="177" t="s">
        <v>101</v>
      </c>
      <c r="E14" s="177" t="s">
        <v>101</v>
      </c>
      <c r="F14" s="177" t="s">
        <v>966</v>
      </c>
      <c r="G14" s="177"/>
      <c r="H14" s="177" t="s">
        <v>966</v>
      </c>
      <c r="I14" s="85" t="str">
        <f>VLOOKUP(A14,HTcorescores,20)</f>
        <v>W/D</v>
      </c>
      <c r="J14" s="126" t="s">
        <v>639</v>
      </c>
      <c r="K14" s="63" t="s">
        <v>639</v>
      </c>
    </row>
    <row r="15" ht="30" customHeight="1" spans="1:11">
      <c r="A15" s="165">
        <v>181</v>
      </c>
      <c r="B15" s="170" t="s">
        <v>13</v>
      </c>
      <c r="C15" s="171" t="s">
        <v>533</v>
      </c>
      <c r="D15" s="145" t="s">
        <v>111</v>
      </c>
      <c r="E15" s="145" t="s">
        <v>272</v>
      </c>
      <c r="F15" s="145" t="s">
        <v>722</v>
      </c>
      <c r="G15" s="145" t="s">
        <v>723</v>
      </c>
      <c r="H15" s="145" t="s">
        <v>943</v>
      </c>
      <c r="I15" s="85">
        <f>VLOOKUP(A15,HTcorescores,20)</f>
        <v>89.68</v>
      </c>
      <c r="J15" s="178"/>
      <c r="K15" s="123"/>
    </row>
    <row r="16" ht="30" customHeight="1" spans="1:11">
      <c r="A16" s="167">
        <v>185</v>
      </c>
      <c r="B16" s="17" t="s">
        <v>13</v>
      </c>
      <c r="C16" s="173" t="s">
        <v>533</v>
      </c>
      <c r="D16" s="33" t="s">
        <v>111</v>
      </c>
      <c r="E16" s="33" t="s">
        <v>272</v>
      </c>
      <c r="F16" s="33" t="s">
        <v>911</v>
      </c>
      <c r="G16" s="33" t="s">
        <v>802</v>
      </c>
      <c r="H16" s="33" t="s">
        <v>955</v>
      </c>
      <c r="I16" s="85">
        <f>VLOOKUP(A16,HTcorescores,20)</f>
        <v>42.87</v>
      </c>
      <c r="J16" s="32"/>
      <c r="K16" s="125"/>
    </row>
    <row r="17" ht="30" customHeight="1" spans="1:11">
      <c r="A17" s="167">
        <v>189</v>
      </c>
      <c r="B17" s="17" t="s">
        <v>13</v>
      </c>
      <c r="C17" s="173" t="s">
        <v>533</v>
      </c>
      <c r="D17" s="33" t="s">
        <v>111</v>
      </c>
      <c r="E17" s="33" t="s">
        <v>272</v>
      </c>
      <c r="F17" s="33" t="s">
        <v>235</v>
      </c>
      <c r="G17" s="33" t="s">
        <v>236</v>
      </c>
      <c r="H17" s="33" t="s">
        <v>962</v>
      </c>
      <c r="I17" s="85">
        <f>VLOOKUP(A17,HTcorescores,20)</f>
        <v>57.4</v>
      </c>
      <c r="J17" s="32"/>
      <c r="K17" s="125"/>
    </row>
    <row r="18" ht="30" customHeight="1" spans="1:11">
      <c r="A18" s="168">
        <v>194</v>
      </c>
      <c r="B18" s="175" t="s">
        <v>13</v>
      </c>
      <c r="C18" s="176" t="s">
        <v>533</v>
      </c>
      <c r="D18" s="169" t="s">
        <v>111</v>
      </c>
      <c r="E18" s="169" t="s">
        <v>272</v>
      </c>
      <c r="F18" s="169" t="s">
        <v>966</v>
      </c>
      <c r="G18" s="169"/>
      <c r="H18" s="169"/>
      <c r="I18" s="127" t="str">
        <f>VLOOKUP(A18,HTcorescores,20)</f>
        <v>W/D</v>
      </c>
      <c r="J18" s="126">
        <f>SUM(I15:I17)</f>
        <v>189.95</v>
      </c>
      <c r="K18" s="63" t="s">
        <v>1021</v>
      </c>
    </row>
  </sheetData>
  <mergeCells count="2">
    <mergeCell ref="A1:I1"/>
    <mergeCell ref="F2:G2"/>
  </mergeCells>
  <pageMargins left="0.25" right="0.25" top="0.75" bottom="0.75" header="0.3" footer="0.3"/>
  <pageSetup paperSize="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4"/>
  <sheetViews>
    <sheetView topLeftCell="L1" workbookViewId="0">
      <selection activeCell="U8" sqref="U8"/>
    </sheetView>
  </sheetViews>
  <sheetFormatPr defaultColWidth="9.1047619047619" defaultRowHeight="15"/>
  <cols>
    <col min="1" max="1" width="10.1047619047619" style="48" customWidth="1"/>
    <col min="2" max="2" width="7.43809523809524" style="48" customWidth="1"/>
    <col min="3" max="3" width="9" style="48" customWidth="1"/>
    <col min="4" max="4" width="10.6666666666667" style="48" customWidth="1"/>
    <col min="5" max="6" width="6" style="48" customWidth="1"/>
    <col min="7" max="7" width="3.78095238095238" style="49" hidden="1" customWidth="1"/>
    <col min="8" max="8" width="40.6666666666667" style="49" customWidth="1"/>
    <col min="9" max="9" width="16.3333333333333" style="49" customWidth="1"/>
    <col min="10" max="10" width="12.3333333333333" style="49" customWidth="1"/>
    <col min="11" max="11" width="15.4380952380952" style="49" customWidth="1"/>
    <col min="12" max="12" width="28.7809523809524" style="49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57142857142857" style="50"/>
    <col min="22" max="22" width="11.6666666666667" style="49" customWidth="1"/>
    <col min="23" max="16384" width="9.1047619047619" style="49"/>
  </cols>
  <sheetData>
    <row r="1" ht="29.25" customHeight="1" spans="1:16">
      <c r="A1" s="51" t="s">
        <v>1036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30" customHeight="1" spans="1:22">
      <c r="A2" s="52" t="s">
        <v>608</v>
      </c>
      <c r="B2" s="158" t="s">
        <v>1</v>
      </c>
      <c r="C2" s="52" t="s">
        <v>609</v>
      </c>
      <c r="D2" s="53" t="s">
        <v>610</v>
      </c>
      <c r="E2" s="53" t="s">
        <v>3</v>
      </c>
      <c r="F2" s="53" t="s">
        <v>4</v>
      </c>
      <c r="G2" s="54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4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ht="30" customHeight="1" spans="1:22">
      <c r="A3" s="103">
        <v>187</v>
      </c>
      <c r="B3" s="104" t="s">
        <v>13</v>
      </c>
      <c r="C3" s="104" t="s">
        <v>533</v>
      </c>
      <c r="D3" s="106">
        <v>0.591666666666668</v>
      </c>
      <c r="E3" s="107">
        <v>0.690277777777778</v>
      </c>
      <c r="F3" s="107">
        <v>0.711111111111112</v>
      </c>
      <c r="G3" s="104" t="s">
        <v>89</v>
      </c>
      <c r="H3" s="77" t="s">
        <v>631</v>
      </c>
      <c r="I3" s="77" t="s">
        <v>948</v>
      </c>
      <c r="J3" s="77" t="s">
        <v>957</v>
      </c>
      <c r="K3" s="77" t="s">
        <v>958</v>
      </c>
      <c r="L3" s="77" t="s">
        <v>1035</v>
      </c>
      <c r="M3" s="33"/>
      <c r="N3" s="55">
        <v>187</v>
      </c>
      <c r="O3" s="63">
        <f>VLOOKUP(A3,HTcorescores,15)</f>
        <v>28.95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28.95</v>
      </c>
      <c r="U3" s="67">
        <f>RANK(T3,$T$3:$T$24,1)</f>
        <v>1</v>
      </c>
      <c r="V3" s="68">
        <f>VLOOKUP(A3,HTcorescores,21)</f>
        <v>0</v>
      </c>
    </row>
    <row r="4" ht="30" customHeight="1" spans="1:22">
      <c r="A4" s="103">
        <v>198</v>
      </c>
      <c r="B4" s="104" t="s">
        <v>13</v>
      </c>
      <c r="C4" s="104" t="s">
        <v>533</v>
      </c>
      <c r="D4" s="107">
        <v>0.625000000000004</v>
      </c>
      <c r="E4" s="107">
        <v>0.705555555555556</v>
      </c>
      <c r="F4" s="107">
        <v>0.726388888888889</v>
      </c>
      <c r="G4" s="104" t="s">
        <v>89</v>
      </c>
      <c r="H4" s="77" t="s">
        <v>631</v>
      </c>
      <c r="I4" s="77" t="s">
        <v>948</v>
      </c>
      <c r="J4" s="77" t="s">
        <v>232</v>
      </c>
      <c r="K4" s="77" t="s">
        <v>233</v>
      </c>
      <c r="L4" s="77" t="s">
        <v>975</v>
      </c>
      <c r="M4" s="33"/>
      <c r="N4" s="55">
        <v>198</v>
      </c>
      <c r="O4" s="63">
        <f>VLOOKUP(A4,HTcorescores,15)</f>
        <v>26.58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2.8</v>
      </c>
      <c r="S4" s="63">
        <f>VLOOKUP(A4,HTcorescores,19)</f>
        <v>0</v>
      </c>
      <c r="T4" s="63">
        <f>VLOOKUP(A4,HTcorescores,20)</f>
        <v>29.38</v>
      </c>
      <c r="U4" s="67">
        <f>RANK(T4,$T$3:$T$24,1)</f>
        <v>2</v>
      </c>
      <c r="V4" s="68">
        <f>VLOOKUP(A4,HTcorescores,21)</f>
        <v>0</v>
      </c>
    </row>
    <row r="5" ht="30" customHeight="1" spans="1:22">
      <c r="A5" s="103">
        <v>183</v>
      </c>
      <c r="B5" s="104" t="s">
        <v>13</v>
      </c>
      <c r="C5" s="104" t="s">
        <v>533</v>
      </c>
      <c r="D5" s="107">
        <v>0.575</v>
      </c>
      <c r="E5" s="107">
        <v>0.684722222222222</v>
      </c>
      <c r="F5" s="107">
        <v>0.705555555555556</v>
      </c>
      <c r="G5" s="104" t="s">
        <v>89</v>
      </c>
      <c r="H5" s="77" t="s">
        <v>631</v>
      </c>
      <c r="I5" s="77" t="s">
        <v>948</v>
      </c>
      <c r="J5" s="77" t="s">
        <v>949</v>
      </c>
      <c r="K5" s="77" t="s">
        <v>950</v>
      </c>
      <c r="L5" s="77" t="s">
        <v>951</v>
      </c>
      <c r="M5" s="33"/>
      <c r="N5" s="55">
        <v>183</v>
      </c>
      <c r="O5" s="63">
        <f>VLOOKUP(A5,HTcorescores,15)</f>
        <v>31.58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0</v>
      </c>
      <c r="S5" s="63">
        <f>VLOOKUP(A5,HTcorescores,19)</f>
        <v>0</v>
      </c>
      <c r="T5" s="63">
        <f>VLOOKUP(A5,HTcorescores,20)</f>
        <v>31.58</v>
      </c>
      <c r="U5" s="67">
        <f>RANK(T5,$T$3:$T$24,1)</f>
        <v>3</v>
      </c>
      <c r="V5" s="68">
        <f>VLOOKUP(A5,HTcorescores,21)</f>
        <v>0</v>
      </c>
    </row>
    <row r="6" ht="30" customHeight="1" spans="1:22">
      <c r="A6" s="103">
        <v>182</v>
      </c>
      <c r="B6" s="104" t="s">
        <v>13</v>
      </c>
      <c r="C6" s="104" t="s">
        <v>533</v>
      </c>
      <c r="D6" s="107">
        <v>0.570833333333332</v>
      </c>
      <c r="E6" s="107">
        <v>0.683333333333333</v>
      </c>
      <c r="F6" s="159">
        <v>0.704166666666667</v>
      </c>
      <c r="G6" s="104" t="s">
        <v>89</v>
      </c>
      <c r="H6" s="132" t="s">
        <v>944</v>
      </c>
      <c r="I6" s="77" t="s">
        <v>72</v>
      </c>
      <c r="J6" s="132" t="s">
        <v>945</v>
      </c>
      <c r="K6" s="132" t="s">
        <v>946</v>
      </c>
      <c r="L6" s="77" t="s">
        <v>947</v>
      </c>
      <c r="M6" s="64"/>
      <c r="N6" s="55">
        <v>182</v>
      </c>
      <c r="O6" s="63">
        <f>VLOOKUP(A6,HTcorescores,15)</f>
        <v>34.74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0.8</v>
      </c>
      <c r="S6" s="63">
        <f>VLOOKUP(A6,HTcorescores,19)</f>
        <v>0</v>
      </c>
      <c r="T6" s="63">
        <f>VLOOKUP(A6,HTcorescores,20)</f>
        <v>35.54</v>
      </c>
      <c r="U6" s="67">
        <f>RANK(T6,$T$3:$T$24,1)</f>
        <v>4</v>
      </c>
      <c r="V6" s="68">
        <f>VLOOKUP(A6,HTcorescores,21)</f>
        <v>0</v>
      </c>
    </row>
    <row r="7" ht="30" customHeight="1" spans="1:22">
      <c r="A7" s="103">
        <v>196</v>
      </c>
      <c r="B7" s="104" t="s">
        <v>13</v>
      </c>
      <c r="C7" s="104" t="s">
        <v>533</v>
      </c>
      <c r="D7" s="107">
        <v>0.620833333333337</v>
      </c>
      <c r="E7" s="107">
        <v>0.702777777777778</v>
      </c>
      <c r="F7" s="107">
        <v>0.723611111111111</v>
      </c>
      <c r="G7" s="104" t="s">
        <v>89</v>
      </c>
      <c r="H7" s="77" t="s">
        <v>131</v>
      </c>
      <c r="I7" s="77" t="s">
        <v>956</v>
      </c>
      <c r="J7" s="77" t="s">
        <v>971</v>
      </c>
      <c r="K7" s="77" t="s">
        <v>972</v>
      </c>
      <c r="L7" s="77" t="s">
        <v>973</v>
      </c>
      <c r="M7" s="64"/>
      <c r="N7" s="55">
        <v>196</v>
      </c>
      <c r="O7" s="63">
        <f>VLOOKUP(A7,HTcorescores,15)</f>
        <v>32.37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4</v>
      </c>
      <c r="S7" s="63">
        <f>VLOOKUP(A7,HTcorescores,19)</f>
        <v>0</v>
      </c>
      <c r="T7" s="63">
        <f>VLOOKUP(A7,HTcorescores,20)</f>
        <v>36.37</v>
      </c>
      <c r="U7" s="67">
        <f>RANK(T7,$T$3:$T$24,1)</f>
        <v>5</v>
      </c>
      <c r="V7" s="68">
        <f>VLOOKUP(A7,HTcorescores,21)</f>
        <v>0</v>
      </c>
    </row>
    <row r="8" ht="30" customHeight="1" spans="1:22">
      <c r="A8" s="103">
        <v>184</v>
      </c>
      <c r="B8" s="104" t="s">
        <v>13</v>
      </c>
      <c r="C8" s="104" t="s">
        <v>533</v>
      </c>
      <c r="D8" s="106">
        <v>0.579166666666667</v>
      </c>
      <c r="E8" s="107">
        <v>0.686111111111111</v>
      </c>
      <c r="F8" s="159">
        <v>0.706944444444445</v>
      </c>
      <c r="G8" s="104" t="s">
        <v>89</v>
      </c>
      <c r="H8" s="77" t="s">
        <v>101</v>
      </c>
      <c r="I8" s="77" t="s">
        <v>101</v>
      </c>
      <c r="J8" s="77" t="s">
        <v>952</v>
      </c>
      <c r="K8" s="77" t="s">
        <v>953</v>
      </c>
      <c r="L8" s="77" t="s">
        <v>954</v>
      </c>
      <c r="M8" s="64"/>
      <c r="N8" s="55">
        <v>184</v>
      </c>
      <c r="O8" s="63">
        <f>VLOOKUP(A8,HTcorescores,15)</f>
        <v>30.53</v>
      </c>
      <c r="P8" s="63">
        <f>VLOOKUP(A8,HTcorescores,16)</f>
        <v>4</v>
      </c>
      <c r="Q8" s="63">
        <f>VLOOKUP(A8,HTcorescores,17)</f>
        <v>0</v>
      </c>
      <c r="R8" s="63">
        <f>VLOOKUP(A8,HTcorescores,18)</f>
        <v>2.8</v>
      </c>
      <c r="S8" s="63">
        <f>VLOOKUP(A8,HTcorescores,19)</f>
        <v>0</v>
      </c>
      <c r="T8" s="63">
        <f>VLOOKUP(A8,HTcorescores,20)</f>
        <v>37.33</v>
      </c>
      <c r="U8" s="67">
        <f>RANK(T8,$T$3:$T$24,1)</f>
        <v>6</v>
      </c>
      <c r="V8" s="68">
        <f>VLOOKUP(A8,HTcorescores,21)</f>
        <v>0</v>
      </c>
    </row>
    <row r="9" ht="30" customHeight="1" spans="1:22">
      <c r="A9" s="103">
        <v>208</v>
      </c>
      <c r="B9" s="104" t="s">
        <v>13</v>
      </c>
      <c r="C9" s="104" t="s">
        <v>533</v>
      </c>
      <c r="D9" s="106">
        <v>0.645833333333339</v>
      </c>
      <c r="E9" s="107">
        <v>0.719444444444444</v>
      </c>
      <c r="F9" s="107">
        <v>0.740277777777778</v>
      </c>
      <c r="G9" s="160" t="s">
        <v>89</v>
      </c>
      <c r="H9" s="161" t="s">
        <v>741</v>
      </c>
      <c r="I9" s="77" t="s">
        <v>72</v>
      </c>
      <c r="J9" s="161" t="s">
        <v>993</v>
      </c>
      <c r="K9" s="161" t="s">
        <v>994</v>
      </c>
      <c r="L9" s="161" t="s">
        <v>995</v>
      </c>
      <c r="M9" s="58"/>
      <c r="N9" s="55">
        <v>208</v>
      </c>
      <c r="O9" s="63">
        <f>VLOOKUP(A9,HTcorescores,15)</f>
        <v>30.53</v>
      </c>
      <c r="P9" s="63">
        <f>VLOOKUP(A9,HTcorescores,16)</f>
        <v>8</v>
      </c>
      <c r="Q9" s="63">
        <f>VLOOKUP(A9,HTcorescores,17)</f>
        <v>0</v>
      </c>
      <c r="R9" s="63">
        <f>VLOOKUP(A9,HTcorescores,18)</f>
        <v>0</v>
      </c>
      <c r="S9" s="63">
        <f>VLOOKUP(A9,HTcorescores,19)</f>
        <v>0</v>
      </c>
      <c r="T9" s="63">
        <f>VLOOKUP(A9,HTcorescores,20)</f>
        <v>38.53</v>
      </c>
      <c r="U9" s="67">
        <f>RANK(T9,$T$3:$T$24,1)</f>
        <v>7</v>
      </c>
      <c r="V9" s="68">
        <f>VLOOKUP(A9,HTcorescores,21)</f>
        <v>0</v>
      </c>
    </row>
    <row r="10" ht="30" customHeight="1" spans="1:22">
      <c r="A10" s="103">
        <v>204</v>
      </c>
      <c r="B10" s="104" t="s">
        <v>13</v>
      </c>
      <c r="C10" s="104" t="s">
        <v>533</v>
      </c>
      <c r="D10" s="106">
        <v>0.637500000000005</v>
      </c>
      <c r="E10" s="107">
        <v>0.713888888888889</v>
      </c>
      <c r="F10" s="107">
        <v>0.734722222222222</v>
      </c>
      <c r="G10" s="104" t="s">
        <v>89</v>
      </c>
      <c r="H10" s="77" t="s">
        <v>619</v>
      </c>
      <c r="I10" s="77" t="s">
        <v>72</v>
      </c>
      <c r="J10" s="77" t="s">
        <v>538</v>
      </c>
      <c r="K10" s="77" t="s">
        <v>539</v>
      </c>
      <c r="L10" s="77" t="s">
        <v>985</v>
      </c>
      <c r="M10" s="64"/>
      <c r="N10" s="55">
        <v>204</v>
      </c>
      <c r="O10" s="63">
        <f>VLOOKUP(A10,HTcorescores,15)</f>
        <v>37.63</v>
      </c>
      <c r="P10" s="63">
        <f>VLOOKUP(A10,HTcorescores,16)</f>
        <v>4</v>
      </c>
      <c r="Q10" s="63">
        <f>VLOOKUP(A10,HTcorescores,17)</f>
        <v>0</v>
      </c>
      <c r="R10" s="63">
        <f>VLOOKUP(A10,HTcorescores,18)</f>
        <v>0</v>
      </c>
      <c r="S10" s="63">
        <f>VLOOKUP(A10,HTcorescores,19)</f>
        <v>0</v>
      </c>
      <c r="T10" s="63">
        <f>VLOOKUP(A10,HTcorescores,20)</f>
        <v>41.63</v>
      </c>
      <c r="U10" s="67">
        <f>RANK(T10,$T$3:$T$24,1)</f>
        <v>8</v>
      </c>
      <c r="V10" s="68">
        <f>VLOOKUP(A10,HTcorescores,21)</f>
        <v>0</v>
      </c>
    </row>
    <row r="11" ht="30" customHeight="1" spans="1:22">
      <c r="A11" s="103">
        <v>180</v>
      </c>
      <c r="B11" s="104" t="s">
        <v>13</v>
      </c>
      <c r="C11" s="104" t="s">
        <v>533</v>
      </c>
      <c r="D11" s="107">
        <v>0.562499999999999</v>
      </c>
      <c r="E11" s="107">
        <v>0.680555555555555</v>
      </c>
      <c r="F11" s="159">
        <v>0.701388888888889</v>
      </c>
      <c r="G11" s="104" t="s">
        <v>89</v>
      </c>
      <c r="H11" s="77" t="s">
        <v>101</v>
      </c>
      <c r="I11" s="77" t="s">
        <v>101</v>
      </c>
      <c r="J11" s="77" t="s">
        <v>186</v>
      </c>
      <c r="K11" s="77" t="s">
        <v>187</v>
      </c>
      <c r="L11" s="77" t="s">
        <v>188</v>
      </c>
      <c r="M11" s="64"/>
      <c r="N11" s="55">
        <v>180</v>
      </c>
      <c r="O11" s="63">
        <f>VLOOKUP(A11,HTcorescores,15)</f>
        <v>32.37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10</v>
      </c>
      <c r="S11" s="63">
        <f>VLOOKUP(A11,HTcorescores,19)</f>
        <v>0</v>
      </c>
      <c r="T11" s="63">
        <f>VLOOKUP(A11,HTcorescores,20)</f>
        <v>42.37</v>
      </c>
      <c r="U11" s="67">
        <f>RANK(T11,$T$3:$T$24,1)</f>
        <v>9</v>
      </c>
      <c r="V11" s="68">
        <f>VLOOKUP(A11,HTcorescores,21)</f>
        <v>0</v>
      </c>
    </row>
    <row r="12" ht="30" customHeight="1" spans="1:22">
      <c r="A12" s="103">
        <v>185</v>
      </c>
      <c r="B12" s="104" t="s">
        <v>13</v>
      </c>
      <c r="C12" s="104" t="s">
        <v>533</v>
      </c>
      <c r="D12" s="107">
        <v>0.583333333333334</v>
      </c>
      <c r="E12" s="107">
        <v>0.6875</v>
      </c>
      <c r="F12" s="107">
        <v>0.708333333333334</v>
      </c>
      <c r="G12" s="104" t="s">
        <v>271</v>
      </c>
      <c r="H12" s="77" t="s">
        <v>111</v>
      </c>
      <c r="I12" s="77" t="s">
        <v>272</v>
      </c>
      <c r="J12" s="77" t="s">
        <v>911</v>
      </c>
      <c r="K12" s="77" t="s">
        <v>802</v>
      </c>
      <c r="L12" s="77" t="s">
        <v>955</v>
      </c>
      <c r="M12" s="64"/>
      <c r="N12" s="55">
        <v>185</v>
      </c>
      <c r="O12" s="63">
        <f>VLOOKUP(A12,HTcorescores,15)</f>
        <v>34.47</v>
      </c>
      <c r="P12" s="63">
        <f>VLOOKUP(A12,HTcorescores,16)</f>
        <v>8</v>
      </c>
      <c r="Q12" s="63">
        <f>VLOOKUP(A12,HTcorescores,17)</f>
        <v>0</v>
      </c>
      <c r="R12" s="63">
        <f>VLOOKUP(A12,HTcorescores,18)</f>
        <v>0.4</v>
      </c>
      <c r="S12" s="63">
        <f>VLOOKUP(A12,HTcorescores,19)</f>
        <v>0</v>
      </c>
      <c r="T12" s="63">
        <f>VLOOKUP(A12,HTcorescores,20)</f>
        <v>42.87</v>
      </c>
      <c r="U12" s="67">
        <f>RANK(T12,$T$3:$T$24,1)</f>
        <v>10</v>
      </c>
      <c r="V12" s="68">
        <f>VLOOKUP(A12,HTcorescores,21)</f>
        <v>0</v>
      </c>
    </row>
    <row r="13" ht="30" customHeight="1" spans="1:22">
      <c r="A13" s="103">
        <v>186</v>
      </c>
      <c r="B13" s="104" t="s">
        <v>13</v>
      </c>
      <c r="C13" s="104" t="s">
        <v>533</v>
      </c>
      <c r="D13" s="107">
        <v>0.587500000000001</v>
      </c>
      <c r="E13" s="107">
        <v>0.688888888888889</v>
      </c>
      <c r="F13" s="159">
        <v>0.709722222222223</v>
      </c>
      <c r="G13" s="104" t="s">
        <v>89</v>
      </c>
      <c r="H13" s="77" t="s">
        <v>131</v>
      </c>
      <c r="I13" s="77" t="s">
        <v>956</v>
      </c>
      <c r="J13" s="77" t="s">
        <v>597</v>
      </c>
      <c r="K13" s="77" t="s">
        <v>302</v>
      </c>
      <c r="L13" s="77" t="s">
        <v>598</v>
      </c>
      <c r="M13" s="64"/>
      <c r="N13" s="55">
        <v>186</v>
      </c>
      <c r="O13" s="63">
        <f>VLOOKUP(A13,HTcorescores,15)</f>
        <v>33.68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10.4</v>
      </c>
      <c r="S13" s="63">
        <f>VLOOKUP(A13,HTcorescores,19)</f>
        <v>0</v>
      </c>
      <c r="T13" s="63">
        <f>VLOOKUP(A13,HTcorescores,20)</f>
        <v>44.08</v>
      </c>
      <c r="U13" s="67">
        <f>RANK(T13,$T$3:$T$24,1)</f>
        <v>11</v>
      </c>
      <c r="V13" s="68">
        <f>VLOOKUP(A13,HTcorescores,21)</f>
        <v>0</v>
      </c>
    </row>
    <row r="14" ht="30" customHeight="1" spans="1:22">
      <c r="A14" s="103">
        <v>190</v>
      </c>
      <c r="B14" s="104" t="s">
        <v>13</v>
      </c>
      <c r="C14" s="104" t="s">
        <v>533</v>
      </c>
      <c r="D14" s="106">
        <v>0.604166666666669</v>
      </c>
      <c r="E14" s="107">
        <v>0.694444444444445</v>
      </c>
      <c r="F14" s="159">
        <v>0.715277777777779</v>
      </c>
      <c r="G14" s="104" t="s">
        <v>89</v>
      </c>
      <c r="H14" s="77" t="s">
        <v>131</v>
      </c>
      <c r="I14" s="77" t="s">
        <v>956</v>
      </c>
      <c r="J14" s="77" t="s">
        <v>963</v>
      </c>
      <c r="K14" s="77" t="s">
        <v>964</v>
      </c>
      <c r="L14" s="77" t="s">
        <v>965</v>
      </c>
      <c r="M14" s="64"/>
      <c r="N14" s="55">
        <v>190</v>
      </c>
      <c r="O14" s="63">
        <f>VLOOKUP(A14,HTcorescores,15)</f>
        <v>35.79</v>
      </c>
      <c r="P14" s="63">
        <f>VLOOKUP(A14,HTcorescores,16)</f>
        <v>4</v>
      </c>
      <c r="Q14" s="63">
        <f>VLOOKUP(A14,HTcorescores,17)</f>
        <v>0</v>
      </c>
      <c r="R14" s="63">
        <f>VLOOKUP(A14,HTcorescores,18)</f>
        <v>8</v>
      </c>
      <c r="S14" s="63">
        <f>VLOOKUP(A14,HTcorescores,19)</f>
        <v>0</v>
      </c>
      <c r="T14" s="63">
        <f>VLOOKUP(A14,HTcorescores,20)</f>
        <v>47.79</v>
      </c>
      <c r="U14" s="67">
        <f>RANK(T14,$T$3:$T$24,1)</f>
        <v>12</v>
      </c>
      <c r="V14" s="68">
        <f>VLOOKUP(A14,HTcorescores,21)</f>
        <v>0</v>
      </c>
    </row>
    <row r="15" ht="30" customHeight="1" spans="1:22">
      <c r="A15" s="103">
        <v>191</v>
      </c>
      <c r="B15" s="104" t="s">
        <v>13</v>
      </c>
      <c r="C15" s="104" t="s">
        <v>533</v>
      </c>
      <c r="D15" s="107">
        <v>0.608333333333336</v>
      </c>
      <c r="E15" s="107">
        <v>0.695833333333334</v>
      </c>
      <c r="F15" s="107">
        <v>0.716666666666668</v>
      </c>
      <c r="G15" s="104" t="s">
        <v>89</v>
      </c>
      <c r="H15" s="77" t="s">
        <v>631</v>
      </c>
      <c r="I15" s="77" t="s">
        <v>948</v>
      </c>
      <c r="J15" s="77" t="s">
        <v>244</v>
      </c>
      <c r="K15" s="77" t="s">
        <v>69</v>
      </c>
      <c r="L15" s="77" t="s">
        <v>245</v>
      </c>
      <c r="M15" s="33"/>
      <c r="N15" s="55">
        <v>191</v>
      </c>
      <c r="O15" s="63">
        <f>VLOOKUP(A15,HTcorescores,15)</f>
        <v>37.37</v>
      </c>
      <c r="P15" s="63">
        <f>VLOOKUP(A15,HTcorescores,16)</f>
        <v>0</v>
      </c>
      <c r="Q15" s="63">
        <f>VLOOKUP(A15,HTcorescores,17)</f>
        <v>0</v>
      </c>
      <c r="R15" s="63">
        <f>VLOOKUP(A15,HTcorescores,18)</f>
        <v>16</v>
      </c>
      <c r="S15" s="63">
        <f>VLOOKUP(A15,HTcorescores,19)</f>
        <v>0</v>
      </c>
      <c r="T15" s="63">
        <f>VLOOKUP(A15,HTcorescores,20)</f>
        <v>53.37</v>
      </c>
      <c r="U15" s="67">
        <f>RANK(T15,$T$3:$T$24,1)</f>
        <v>13</v>
      </c>
      <c r="V15" s="68">
        <f>VLOOKUP(A15,HTcorescores,21)</f>
        <v>0</v>
      </c>
    </row>
    <row r="16" ht="30" customHeight="1" spans="1:22">
      <c r="A16" s="103">
        <v>189</v>
      </c>
      <c r="B16" s="104" t="s">
        <v>13</v>
      </c>
      <c r="C16" s="104" t="s">
        <v>533</v>
      </c>
      <c r="D16" s="107">
        <v>0.600000000000002</v>
      </c>
      <c r="E16" s="107">
        <v>0.693055555555556</v>
      </c>
      <c r="F16" s="107">
        <v>0.71388888888889</v>
      </c>
      <c r="G16" s="104" t="s">
        <v>271</v>
      </c>
      <c r="H16" s="77" t="s">
        <v>111</v>
      </c>
      <c r="I16" s="77" t="s">
        <v>272</v>
      </c>
      <c r="J16" s="77" t="s">
        <v>235</v>
      </c>
      <c r="K16" s="77" t="s">
        <v>236</v>
      </c>
      <c r="L16" s="77" t="s">
        <v>962</v>
      </c>
      <c r="M16" s="64"/>
      <c r="N16" s="55">
        <v>189</v>
      </c>
      <c r="O16" s="63">
        <f>VLOOKUP(A16,HTcorescores,15)</f>
        <v>35</v>
      </c>
      <c r="P16" s="63">
        <f>VLOOKUP(A16,HTcorescores,16)</f>
        <v>8</v>
      </c>
      <c r="Q16" s="63">
        <f>VLOOKUP(A16,HTcorescores,17)</f>
        <v>6</v>
      </c>
      <c r="R16" s="63">
        <f>VLOOKUP(A16,HTcorescores,18)</f>
        <v>8.4</v>
      </c>
      <c r="S16" s="63">
        <f>VLOOKUP(A16,HTcorescores,19)</f>
        <v>0</v>
      </c>
      <c r="T16" s="63">
        <f>VLOOKUP(A16,HTcorescores,20)</f>
        <v>57.4</v>
      </c>
      <c r="U16" s="67">
        <f>RANK(T16,$T$3:$T$24,1)</f>
        <v>14</v>
      </c>
      <c r="V16" s="68">
        <f>VLOOKUP(A16,HTcorescores,21)</f>
        <v>0</v>
      </c>
    </row>
    <row r="17" ht="30" customHeight="1" spans="1:22">
      <c r="A17" s="103">
        <v>181</v>
      </c>
      <c r="B17" s="104" t="s">
        <v>13</v>
      </c>
      <c r="C17" s="104" t="s">
        <v>533</v>
      </c>
      <c r="D17" s="106">
        <v>0.566666666666666</v>
      </c>
      <c r="E17" s="107">
        <v>0.681944444444444</v>
      </c>
      <c r="F17" s="107">
        <v>0.702777777777778</v>
      </c>
      <c r="G17" s="104" t="s">
        <v>271</v>
      </c>
      <c r="H17" s="77" t="s">
        <v>111</v>
      </c>
      <c r="I17" s="77" t="s">
        <v>272</v>
      </c>
      <c r="J17" s="77" t="s">
        <v>722</v>
      </c>
      <c r="K17" s="77" t="s">
        <v>723</v>
      </c>
      <c r="L17" s="77" t="s">
        <v>943</v>
      </c>
      <c r="M17" s="64"/>
      <c r="N17" s="55">
        <v>181</v>
      </c>
      <c r="O17" s="63">
        <f>VLOOKUP(A17,HTcorescores,15)</f>
        <v>33.68</v>
      </c>
      <c r="P17" s="63">
        <f>VLOOKUP(A17,HTcorescores,16)</f>
        <v>0</v>
      </c>
      <c r="Q17" s="63">
        <f>VLOOKUP(A17,HTcorescores,17)</f>
        <v>0</v>
      </c>
      <c r="R17" s="63">
        <f>VLOOKUP(A17,HTcorescores,18)</f>
        <v>16</v>
      </c>
      <c r="S17" s="63">
        <f>VLOOKUP(A17,HTcorescores,19)</f>
        <v>40</v>
      </c>
      <c r="T17" s="63">
        <f>VLOOKUP(A17,HTcorescores,20)</f>
        <v>89.68</v>
      </c>
      <c r="U17" s="67">
        <f>RANK(T17,$T$3:$T$24,1)</f>
        <v>15</v>
      </c>
      <c r="V17" s="68">
        <f>VLOOKUP(A17,HTcorescores,21)</f>
        <v>0</v>
      </c>
    </row>
    <row r="18" ht="30" customHeight="1" spans="1:22">
      <c r="A18" s="103">
        <v>200</v>
      </c>
      <c r="B18" s="104" t="s">
        <v>13</v>
      </c>
      <c r="C18" s="104" t="s">
        <v>533</v>
      </c>
      <c r="D18" s="106">
        <v>0.629166666666671</v>
      </c>
      <c r="E18" s="107">
        <v>0.708333333333333</v>
      </c>
      <c r="F18" s="107">
        <v>0.729166666666667</v>
      </c>
      <c r="G18" s="104" t="s">
        <v>89</v>
      </c>
      <c r="H18" s="77" t="s">
        <v>131</v>
      </c>
      <c r="I18" s="77" t="s">
        <v>956</v>
      </c>
      <c r="J18" s="77" t="s">
        <v>979</v>
      </c>
      <c r="K18" s="77" t="s">
        <v>980</v>
      </c>
      <c r="L18" s="77" t="s">
        <v>981</v>
      </c>
      <c r="M18" s="64"/>
      <c r="N18" s="55">
        <v>200</v>
      </c>
      <c r="O18" s="63">
        <f>VLOOKUP(A18,HTcorescores,15)</f>
        <v>34.21</v>
      </c>
      <c r="P18" s="63">
        <f>VLOOKUP(A18,HTcorescores,16)</f>
        <v>8</v>
      </c>
      <c r="Q18" s="63">
        <f>VLOOKUP(A18,HTcorescores,17)</f>
        <v>0</v>
      </c>
      <c r="R18" s="63" t="str">
        <f>VLOOKUP(A18,HTcorescores,18)</f>
        <v>E</v>
      </c>
      <c r="S18" s="63" t="str">
        <f>VLOOKUP(A18,HTcorescores,19)</f>
        <v>E</v>
      </c>
      <c r="T18" s="63" t="str">
        <f>VLOOKUP(A18,HTcorescores,20)</f>
        <v>E</v>
      </c>
      <c r="U18" s="67" t="s">
        <v>639</v>
      </c>
      <c r="V18" s="68">
        <f>VLOOKUP(A18,HTcorescores,21)</f>
        <v>0</v>
      </c>
    </row>
    <row r="19" ht="30" customHeight="1" spans="1:22">
      <c r="A19" s="103">
        <v>202</v>
      </c>
      <c r="B19" s="104" t="s">
        <v>13</v>
      </c>
      <c r="C19" s="104" t="s">
        <v>533</v>
      </c>
      <c r="D19" s="107">
        <v>0.633333333333338</v>
      </c>
      <c r="E19" s="107">
        <v>0.711111111111111</v>
      </c>
      <c r="F19" s="107">
        <v>0.731944444444444</v>
      </c>
      <c r="G19" s="160" t="s">
        <v>89</v>
      </c>
      <c r="H19" s="161" t="s">
        <v>741</v>
      </c>
      <c r="I19" s="77" t="s">
        <v>72</v>
      </c>
      <c r="J19" s="161" t="s">
        <v>50</v>
      </c>
      <c r="K19" s="161" t="s">
        <v>99</v>
      </c>
      <c r="L19" s="161" t="s">
        <v>100</v>
      </c>
      <c r="M19" s="64"/>
      <c r="N19" s="55">
        <v>202</v>
      </c>
      <c r="O19" s="63">
        <f>VLOOKUP(A19,HTcorescores,15)</f>
        <v>33.95</v>
      </c>
      <c r="P19" s="63">
        <f>VLOOKUP(A19,HTcorescores,16)</f>
        <v>0</v>
      </c>
      <c r="Q19" s="63">
        <f>VLOOKUP(A19,HTcorescores,17)</f>
        <v>0</v>
      </c>
      <c r="R19" s="63" t="str">
        <f>VLOOKUP(A19,HTcorescores,18)</f>
        <v>E</v>
      </c>
      <c r="S19" s="63" t="str">
        <f>VLOOKUP(A19,HTcorescores,19)</f>
        <v>E</v>
      </c>
      <c r="T19" s="63" t="str">
        <f>VLOOKUP(A19,HTcorescores,20)</f>
        <v>E</v>
      </c>
      <c r="U19" s="67" t="s">
        <v>639</v>
      </c>
      <c r="V19" s="68">
        <f>VLOOKUP(A19,HTcorescores,21)</f>
        <v>0</v>
      </c>
    </row>
    <row r="20" ht="30" customHeight="1" spans="1:22">
      <c r="A20" s="103">
        <v>188</v>
      </c>
      <c r="B20" s="104" t="s">
        <v>13</v>
      </c>
      <c r="C20" s="104" t="s">
        <v>533</v>
      </c>
      <c r="D20" s="107">
        <v>0.595833333333335</v>
      </c>
      <c r="E20" s="107">
        <v>0.691666666666667</v>
      </c>
      <c r="F20" s="159">
        <v>0.712500000000001</v>
      </c>
      <c r="G20" s="104" t="s">
        <v>89</v>
      </c>
      <c r="H20" s="77" t="s">
        <v>101</v>
      </c>
      <c r="I20" s="77" t="s">
        <v>101</v>
      </c>
      <c r="J20" s="77" t="s">
        <v>118</v>
      </c>
      <c r="K20" s="77" t="s">
        <v>960</v>
      </c>
      <c r="L20" s="77" t="s">
        <v>961</v>
      </c>
      <c r="M20" s="64"/>
      <c r="N20" s="55">
        <v>188</v>
      </c>
      <c r="O20" s="63">
        <f>VLOOKUP(A20,HTcorescores,15)</f>
        <v>32.11</v>
      </c>
      <c r="P20" s="63">
        <f>VLOOKUP(A20,HTcorescores,16)</f>
        <v>4</v>
      </c>
      <c r="Q20" s="63">
        <f>VLOOKUP(A20,HTcorescores,17)</f>
        <v>0</v>
      </c>
      <c r="R20" s="63" t="str">
        <f>VLOOKUP(A20,HTcorescores,18)</f>
        <v>R</v>
      </c>
      <c r="S20" s="63" t="str">
        <f>VLOOKUP(A20,HTcorescores,19)</f>
        <v>R</v>
      </c>
      <c r="T20" s="63" t="str">
        <f>VLOOKUP(A20,HTcorescores,20)</f>
        <v>R</v>
      </c>
      <c r="U20" s="67" t="s">
        <v>658</v>
      </c>
      <c r="V20" s="68">
        <f>VLOOKUP(A20,HTcorescores,21)</f>
        <v>0</v>
      </c>
    </row>
    <row r="21" ht="30" customHeight="1" spans="1:22">
      <c r="A21" s="103">
        <v>192</v>
      </c>
      <c r="B21" s="104" t="s">
        <v>13</v>
      </c>
      <c r="C21" s="104" t="s">
        <v>533</v>
      </c>
      <c r="D21" s="107">
        <v>0.612500000000003</v>
      </c>
      <c r="E21" s="107">
        <v>0.697222222222223</v>
      </c>
      <c r="F21" s="159">
        <v>0.718055555555557</v>
      </c>
      <c r="G21" s="104" t="s">
        <v>89</v>
      </c>
      <c r="H21" s="77" t="s">
        <v>101</v>
      </c>
      <c r="I21" s="77" t="s">
        <v>101</v>
      </c>
      <c r="J21" s="77" t="s">
        <v>966</v>
      </c>
      <c r="K21" s="77"/>
      <c r="L21" s="77" t="s">
        <v>966</v>
      </c>
      <c r="M21" s="64"/>
      <c r="N21" s="55">
        <v>192</v>
      </c>
      <c r="O21" s="63" t="str">
        <f>VLOOKUP(A21,HTcorescores,15)</f>
        <v>W/D</v>
      </c>
      <c r="P21" s="63" t="str">
        <f>VLOOKUP(A21,HTcorescores,16)</f>
        <v>W/D</v>
      </c>
      <c r="Q21" s="63" t="str">
        <f>VLOOKUP(A21,HTcorescores,17)</f>
        <v>W/D</v>
      </c>
      <c r="R21" s="63" t="str">
        <f>VLOOKUP(A21,HTcorescores,18)</f>
        <v>W/D</v>
      </c>
      <c r="S21" s="63" t="str">
        <f>VLOOKUP(A21,HTcorescores,19)</f>
        <v>W/D</v>
      </c>
      <c r="T21" s="63" t="str">
        <f>VLOOKUP(A21,HTcorescores,20)</f>
        <v>W/D</v>
      </c>
      <c r="U21" s="67" t="s">
        <v>169</v>
      </c>
      <c r="V21" s="68">
        <f>VLOOKUP(A21,HTcorescores,21)</f>
        <v>0</v>
      </c>
    </row>
    <row r="22" ht="30" customHeight="1" spans="1:22">
      <c r="A22" s="103">
        <v>194</v>
      </c>
      <c r="B22" s="104" t="s">
        <v>13</v>
      </c>
      <c r="C22" s="104" t="s">
        <v>533</v>
      </c>
      <c r="D22" s="106">
        <v>0.61666666666667</v>
      </c>
      <c r="E22" s="107">
        <v>0.7</v>
      </c>
      <c r="F22" s="107">
        <v>0.720833333333333</v>
      </c>
      <c r="G22" s="104" t="s">
        <v>271</v>
      </c>
      <c r="H22" s="77" t="s">
        <v>111</v>
      </c>
      <c r="I22" s="77" t="s">
        <v>272</v>
      </c>
      <c r="J22" s="77" t="s">
        <v>966</v>
      </c>
      <c r="K22" s="77"/>
      <c r="L22" s="77"/>
      <c r="M22" s="64"/>
      <c r="N22" s="55">
        <v>194</v>
      </c>
      <c r="O22" s="63" t="str">
        <f>VLOOKUP(A22,HTcorescores,15)</f>
        <v>W/D</v>
      </c>
      <c r="P22" s="63" t="str">
        <f>VLOOKUP(A22,HTcorescores,16)</f>
        <v>W/D</v>
      </c>
      <c r="Q22" s="63" t="str">
        <f>VLOOKUP(A22,HTcorescores,17)</f>
        <v>W/D</v>
      </c>
      <c r="R22" s="63" t="str">
        <f>VLOOKUP(A22,HTcorescores,18)</f>
        <v>W/D</v>
      </c>
      <c r="S22" s="63" t="str">
        <f>VLOOKUP(A22,HTcorescores,19)</f>
        <v>W/D</v>
      </c>
      <c r="T22" s="63" t="str">
        <f>VLOOKUP(A22,HTcorescores,20)</f>
        <v>W/D</v>
      </c>
      <c r="U22" s="67" t="s">
        <v>169</v>
      </c>
      <c r="V22" s="68">
        <f>VLOOKUP(A22,HTcorescores,21)</f>
        <v>0</v>
      </c>
    </row>
    <row r="23" ht="30" customHeight="1" spans="1:22">
      <c r="A23" s="103">
        <v>206</v>
      </c>
      <c r="B23" s="104" t="s">
        <v>13</v>
      </c>
      <c r="C23" s="104" t="s">
        <v>533</v>
      </c>
      <c r="D23" s="107">
        <v>0.641666666666672</v>
      </c>
      <c r="E23" s="107">
        <v>0.716666666666667</v>
      </c>
      <c r="F23" s="107">
        <v>0.7375</v>
      </c>
      <c r="G23" s="104" t="s">
        <v>89</v>
      </c>
      <c r="H23" s="132" t="s">
        <v>944</v>
      </c>
      <c r="I23" s="77" t="s">
        <v>72</v>
      </c>
      <c r="J23" s="132" t="s">
        <v>989</v>
      </c>
      <c r="K23" s="132" t="s">
        <v>990</v>
      </c>
      <c r="L23" s="132" t="s">
        <v>991</v>
      </c>
      <c r="M23" s="162">
        <v>22011</v>
      </c>
      <c r="N23" s="55">
        <v>206</v>
      </c>
      <c r="O23" s="63" t="str">
        <f>VLOOKUP(A23,HTcorescores,15)</f>
        <v>W/D</v>
      </c>
      <c r="P23" s="63" t="str">
        <f>VLOOKUP(A23,HTcorescores,16)</f>
        <v>W/D</v>
      </c>
      <c r="Q23" s="63" t="str">
        <f>VLOOKUP(A23,HTcorescores,17)</f>
        <v>W/D</v>
      </c>
      <c r="R23" s="63" t="str">
        <f>VLOOKUP(A23,HTcorescores,18)</f>
        <v>W/D</v>
      </c>
      <c r="S23" s="63" t="str">
        <f>VLOOKUP(A23,HTcorescores,19)</f>
        <v>W/D</v>
      </c>
      <c r="T23" s="63" t="str">
        <f>VLOOKUP(A23,HTcorescores,20)</f>
        <v>W/D</v>
      </c>
      <c r="U23" s="67" t="s">
        <v>169</v>
      </c>
      <c r="V23" s="68">
        <f>VLOOKUP(A23,HTcorescores,21)</f>
        <v>0</v>
      </c>
    </row>
    <row r="24" ht="30" customHeight="1" spans="1:22">
      <c r="A24" s="103">
        <v>210</v>
      </c>
      <c r="B24" s="104" t="s">
        <v>13</v>
      </c>
      <c r="C24" s="104" t="s">
        <v>533</v>
      </c>
      <c r="D24" s="106">
        <v>0.650000000000006</v>
      </c>
      <c r="E24" s="107">
        <v>0.722222222222222</v>
      </c>
      <c r="F24" s="107">
        <v>0.743055555555555</v>
      </c>
      <c r="G24" s="104" t="s">
        <v>89</v>
      </c>
      <c r="H24" s="77" t="s">
        <v>619</v>
      </c>
      <c r="I24" s="77" t="s">
        <v>72</v>
      </c>
      <c r="J24" s="77" t="s">
        <v>451</v>
      </c>
      <c r="K24" s="77" t="s">
        <v>230</v>
      </c>
      <c r="L24" s="77" t="s">
        <v>996</v>
      </c>
      <c r="M24" s="64"/>
      <c r="N24" s="55">
        <v>210</v>
      </c>
      <c r="O24" s="63" t="str">
        <f>VLOOKUP(A24,HTcorescores,15)</f>
        <v>W/D</v>
      </c>
      <c r="P24" s="63" t="str">
        <f>VLOOKUP(A24,HTcorescores,16)</f>
        <v>W/D</v>
      </c>
      <c r="Q24" s="63" t="str">
        <f>VLOOKUP(A24,HTcorescores,17)</f>
        <v>W/D</v>
      </c>
      <c r="R24" s="63" t="str">
        <f>VLOOKUP(A24,HTcorescores,18)</f>
        <v>W/D</v>
      </c>
      <c r="S24" s="63" t="str">
        <f>VLOOKUP(A24,HTcorescores,19)</f>
        <v>W/D</v>
      </c>
      <c r="T24" s="63" t="str">
        <f>VLOOKUP(A24,HTcorescores,20)</f>
        <v>W/D</v>
      </c>
      <c r="U24" s="67" t="s">
        <v>169</v>
      </c>
      <c r="V24" s="68">
        <f>VLOOKUP(A24,HTcorescores,21)</f>
        <v>0</v>
      </c>
    </row>
  </sheetData>
  <sortState ref="A3:V24">
    <sortCondition ref="U3:U24"/>
  </sortState>
  <mergeCells count="1">
    <mergeCell ref="A1:P1"/>
  </mergeCells>
  <pageMargins left="0.25" right="0.25" top="0.75" bottom="0.75" header="0.3" footer="0.3"/>
  <pageSetup paperSize="8" scale="79" fitToHeight="0" orientation="landscape"/>
  <headerFooter>
    <oddHeader>&amp;LBRC AREA 4 CT QUALIFIER&amp;R&amp;18BY ARENA A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6"/>
  <sheetViews>
    <sheetView workbookViewId="0">
      <pane xSplit="1" topLeftCell="E1" activePane="topRight" state="frozen"/>
      <selection/>
      <selection pane="topRight" activeCell="K6" sqref="K6"/>
    </sheetView>
  </sheetViews>
  <sheetFormatPr defaultColWidth="9" defaultRowHeight="15" outlineLevelRow="5"/>
  <cols>
    <col min="1" max="1" width="7" customWidth="1"/>
    <col min="2" max="2" width="5.88571428571429" style="1" customWidth="1"/>
    <col min="3" max="3" width="8.1047619047619" customWidth="1"/>
    <col min="4" max="4" width="28.4380952380952" customWidth="1"/>
    <col min="5" max="5" width="26.552380952381" customWidth="1"/>
    <col min="6" max="6" width="13.8857142857143" customWidth="1"/>
    <col min="7" max="7" width="14.552380952381" customWidth="1"/>
    <col min="8" max="8" width="35.552380952381" customWidth="1"/>
    <col min="9" max="10" width="11" customWidth="1"/>
    <col min="11" max="11" width="11.3333333333333" customWidth="1"/>
  </cols>
  <sheetData>
    <row r="1" ht="24" spans="1:10">
      <c r="A1" s="69" t="s">
        <v>1037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71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84" t="s">
        <v>1014</v>
      </c>
    </row>
    <row r="3" ht="30" customHeight="1" spans="1:11">
      <c r="A3" s="142">
        <v>211</v>
      </c>
      <c r="B3" s="143" t="s">
        <v>189</v>
      </c>
      <c r="C3" s="144" t="s">
        <v>1038</v>
      </c>
      <c r="D3" s="145" t="s">
        <v>17</v>
      </c>
      <c r="E3" s="145" t="s">
        <v>31</v>
      </c>
      <c r="F3" s="145" t="s">
        <v>997</v>
      </c>
      <c r="G3" s="145" t="s">
        <v>998</v>
      </c>
      <c r="H3" s="145" t="s">
        <v>999</v>
      </c>
      <c r="I3" s="85">
        <f>VLOOKUP(A3,HTcorescores,20)</f>
        <v>31.11</v>
      </c>
      <c r="J3" s="153"/>
      <c r="K3" s="154"/>
    </row>
    <row r="4" ht="30" customHeight="1" spans="1:11">
      <c r="A4" s="146">
        <v>213</v>
      </c>
      <c r="B4" s="147" t="s">
        <v>189</v>
      </c>
      <c r="C4" s="148" t="s">
        <v>585</v>
      </c>
      <c r="D4" s="61" t="s">
        <v>17</v>
      </c>
      <c r="E4" s="61" t="s">
        <v>31</v>
      </c>
      <c r="F4" s="61" t="s">
        <v>541</v>
      </c>
      <c r="G4" s="61" t="s">
        <v>226</v>
      </c>
      <c r="H4" s="61" t="s">
        <v>542</v>
      </c>
      <c r="I4" s="85">
        <f>VLOOKUP(A4,HTcorescores,20)</f>
        <v>40.31</v>
      </c>
      <c r="J4" s="155"/>
      <c r="K4" s="156"/>
    </row>
    <row r="5" ht="30" customHeight="1" spans="1:11">
      <c r="A5" s="146">
        <v>215</v>
      </c>
      <c r="B5" s="147" t="s">
        <v>189</v>
      </c>
      <c r="C5" s="148" t="s">
        <v>585</v>
      </c>
      <c r="D5" s="61" t="s">
        <v>17</v>
      </c>
      <c r="E5" s="61" t="s">
        <v>31</v>
      </c>
      <c r="F5" s="61" t="s">
        <v>1039</v>
      </c>
      <c r="G5" s="61" t="s">
        <v>1040</v>
      </c>
      <c r="H5" s="61" t="s">
        <v>1041</v>
      </c>
      <c r="I5" s="85">
        <f>VLOOKUP(A5,HTcorescores,20)</f>
        <v>45.7</v>
      </c>
      <c r="J5" s="155"/>
      <c r="K5" s="156"/>
    </row>
    <row r="6" ht="30" customHeight="1" spans="1:11">
      <c r="A6" s="149">
        <v>217</v>
      </c>
      <c r="B6" s="150" t="s">
        <v>189</v>
      </c>
      <c r="C6" s="151" t="s">
        <v>585</v>
      </c>
      <c r="D6" s="152" t="s">
        <v>17</v>
      </c>
      <c r="E6" s="152" t="s">
        <v>31</v>
      </c>
      <c r="F6" s="152" t="s">
        <v>41</v>
      </c>
      <c r="G6" s="152" t="s">
        <v>519</v>
      </c>
      <c r="H6" s="152" t="s">
        <v>1042</v>
      </c>
      <c r="I6" s="127">
        <f>VLOOKUP(A6,HTcorescores,20)</f>
        <v>32.78</v>
      </c>
      <c r="J6" s="126">
        <f>SUM(I3:I6)-MAX(I3:I6)</f>
        <v>104.2</v>
      </c>
      <c r="K6" s="157">
        <v>1</v>
      </c>
    </row>
  </sheetData>
  <sortState ref="A3:K6">
    <sortCondition ref="A3:A6"/>
  </sortState>
  <mergeCells count="2">
    <mergeCell ref="A1:I1"/>
    <mergeCell ref="F2:G2"/>
  </mergeCells>
  <pageMargins left="0.699305555555556" right="0.699305555555556" top="0.75" bottom="0.75" header="0.3" footer="0.3"/>
  <pageSetup paperSize="8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W10"/>
  <sheetViews>
    <sheetView topLeftCell="K1" workbookViewId="0">
      <selection activeCell="W10" sqref="W10"/>
    </sheetView>
  </sheetViews>
  <sheetFormatPr defaultColWidth="9.1047619047619" defaultRowHeight="15"/>
  <cols>
    <col min="1" max="1" width="10.1047619047619" style="48" customWidth="1"/>
    <col min="2" max="2" width="6.55238095238095" style="48" customWidth="1"/>
    <col min="3" max="3" width="9.21904761904762" style="49" customWidth="1"/>
    <col min="4" max="4" width="23.2190476190476" style="49" customWidth="1"/>
    <col min="5" max="5" width="12.2190476190476" style="49" customWidth="1"/>
    <col min="6" max="6" width="16.6666666666667" style="49" customWidth="1"/>
    <col min="7" max="7" width="3.78095238095238" style="49" customWidth="1"/>
    <col min="8" max="8" width="40.6666666666667" style="138" customWidth="1"/>
    <col min="9" max="9" width="8.78095238095238" style="49" customWidth="1"/>
    <col min="10" max="10" width="12.2190476190476" style="138" customWidth="1"/>
    <col min="11" max="11" width="11" style="138" customWidth="1"/>
    <col min="12" max="12" width="28.1047619047619" style="138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1047619047619" style="50"/>
    <col min="22" max="22" width="10" style="49" customWidth="1"/>
    <col min="23" max="16384" width="9.1047619047619" style="49"/>
  </cols>
  <sheetData>
    <row r="1" ht="29.25" customHeight="1" spans="1:16">
      <c r="A1" s="51" t="s">
        <v>1043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60" spans="1:22">
      <c r="A2" s="52" t="s">
        <v>608</v>
      </c>
      <c r="B2" s="52" t="s">
        <v>1</v>
      </c>
      <c r="C2" s="52" t="s">
        <v>609</v>
      </c>
      <c r="D2" s="53" t="s">
        <v>610</v>
      </c>
      <c r="E2" s="53" t="s">
        <v>3</v>
      </c>
      <c r="F2" s="53" t="s">
        <v>4</v>
      </c>
      <c r="G2" s="53" t="s">
        <v>6</v>
      </c>
      <c r="H2" s="139" t="s">
        <v>7</v>
      </c>
      <c r="I2" s="53" t="s">
        <v>31</v>
      </c>
      <c r="J2" s="139" t="s">
        <v>9</v>
      </c>
      <c r="K2" s="139" t="s">
        <v>10</v>
      </c>
      <c r="L2" s="139" t="s">
        <v>11</v>
      </c>
      <c r="M2" s="53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ht="30" customHeight="1" spans="1:22">
      <c r="A3" s="55">
        <v>211</v>
      </c>
      <c r="B3" s="17" t="s">
        <v>437</v>
      </c>
      <c r="C3" s="140" t="s">
        <v>585</v>
      </c>
      <c r="D3" s="59">
        <v>0.616666666666673</v>
      </c>
      <c r="E3" s="57">
        <v>0.731944444444444</v>
      </c>
      <c r="F3" s="57">
        <v>0.75</v>
      </c>
      <c r="G3" s="17" t="s">
        <v>89</v>
      </c>
      <c r="H3" s="16" t="s">
        <v>17</v>
      </c>
      <c r="I3" s="17" t="s">
        <v>31</v>
      </c>
      <c r="J3" s="16" t="s">
        <v>997</v>
      </c>
      <c r="K3" s="16" t="s">
        <v>998</v>
      </c>
      <c r="L3" s="16" t="s">
        <v>999</v>
      </c>
      <c r="M3" s="17"/>
      <c r="N3" s="55">
        <v>211</v>
      </c>
      <c r="O3" s="63">
        <f>VLOOKUP(A3,HTcorescores,15)</f>
        <v>31.11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31.11</v>
      </c>
      <c r="U3" s="67">
        <f>RANK(T3,$T$3:$T$10,1)</f>
        <v>1</v>
      </c>
      <c r="V3" s="68">
        <f>VLOOKUP(A3,HTcorescores,21)</f>
        <v>0</v>
      </c>
    </row>
    <row r="4" ht="30" customHeight="1" spans="1:22">
      <c r="A4" s="55">
        <v>212</v>
      </c>
      <c r="B4" s="17" t="s">
        <v>437</v>
      </c>
      <c r="C4" s="140" t="s">
        <v>585</v>
      </c>
      <c r="D4" s="59">
        <v>0.620833333333339</v>
      </c>
      <c r="E4" s="57">
        <v>0.733333333333333</v>
      </c>
      <c r="F4" s="57">
        <v>0.751388888888889</v>
      </c>
      <c r="G4" s="29" t="s">
        <v>16</v>
      </c>
      <c r="H4" s="28" t="s">
        <v>619</v>
      </c>
      <c r="I4" s="29" t="s">
        <v>72</v>
      </c>
      <c r="J4" s="28" t="s">
        <v>986</v>
      </c>
      <c r="K4" s="28" t="s">
        <v>987</v>
      </c>
      <c r="L4" s="28" t="s">
        <v>1000</v>
      </c>
      <c r="M4" s="17"/>
      <c r="N4" s="55">
        <v>212</v>
      </c>
      <c r="O4" s="63" t="str">
        <f>VLOOKUP(A4,HTcorescores,15)</f>
        <v>W/D</v>
      </c>
      <c r="P4" s="63" t="str">
        <f>VLOOKUP(A4,HTcorescores,16)</f>
        <v>W/D</v>
      </c>
      <c r="Q4" s="63" t="str">
        <f>VLOOKUP(A4,HTcorescores,17)</f>
        <v>W/D</v>
      </c>
      <c r="R4" s="63" t="str">
        <f>VLOOKUP(A4,HTcorescores,18)</f>
        <v>W/D</v>
      </c>
      <c r="S4" s="63" t="str">
        <f>VLOOKUP(A4,HTcorescores,19)</f>
        <v>W/D</v>
      </c>
      <c r="T4" s="63" t="str">
        <f>VLOOKUP(A4,HTcorescores,20)</f>
        <v>W/D</v>
      </c>
      <c r="U4" s="67" t="s">
        <v>169</v>
      </c>
      <c r="V4" s="68">
        <f>VLOOKUP(A4,HTcorescores,21)</f>
        <v>0</v>
      </c>
    </row>
    <row r="5" ht="30" customHeight="1" spans="1:22">
      <c r="A5" s="55">
        <v>213</v>
      </c>
      <c r="B5" s="17" t="s">
        <v>437</v>
      </c>
      <c r="C5" s="140" t="s">
        <v>585</v>
      </c>
      <c r="D5" s="57">
        <v>0.625000000000006</v>
      </c>
      <c r="E5" s="57">
        <v>0.734722222222222</v>
      </c>
      <c r="F5" s="57">
        <v>0.752777777777778</v>
      </c>
      <c r="G5" s="17" t="s">
        <v>89</v>
      </c>
      <c r="H5" s="16" t="s">
        <v>17</v>
      </c>
      <c r="I5" s="17" t="s">
        <v>31</v>
      </c>
      <c r="J5" s="16" t="s">
        <v>541</v>
      </c>
      <c r="K5" s="16" t="s">
        <v>226</v>
      </c>
      <c r="L5" s="16" t="s">
        <v>542</v>
      </c>
      <c r="M5" s="17"/>
      <c r="N5" s="55">
        <v>213</v>
      </c>
      <c r="O5" s="63">
        <f>VLOOKUP(A5,HTcorescores,15)</f>
        <v>31.11</v>
      </c>
      <c r="P5" s="63">
        <f>VLOOKUP(A5,HTcorescores,16)</f>
        <v>8</v>
      </c>
      <c r="Q5" s="63">
        <f>VLOOKUP(A5,HTcorescores,17)</f>
        <v>0</v>
      </c>
      <c r="R5" s="63">
        <f>VLOOKUP(A5,HTcorescores,18)</f>
        <v>1.2</v>
      </c>
      <c r="S5" s="63">
        <f>VLOOKUP(A5,HTcorescores,19)</f>
        <v>0</v>
      </c>
      <c r="T5" s="63">
        <f>VLOOKUP(A5,HTcorescores,20)</f>
        <v>40.31</v>
      </c>
      <c r="U5" s="67">
        <f>RANK(T5,$T$3:$T$10,1)</f>
        <v>6</v>
      </c>
      <c r="V5" s="68">
        <f>VLOOKUP(A5,HTcorescores,21)</f>
        <v>0</v>
      </c>
    </row>
    <row r="6" ht="30" customHeight="1" spans="1:22">
      <c r="A6" s="55">
        <v>214</v>
      </c>
      <c r="B6" s="17" t="s">
        <v>437</v>
      </c>
      <c r="C6" s="140" t="s">
        <v>585</v>
      </c>
      <c r="D6" s="59">
        <v>0.629166666666673</v>
      </c>
      <c r="E6" s="57">
        <v>0.736111111111111</v>
      </c>
      <c r="F6" s="57">
        <v>0.754166666666667</v>
      </c>
      <c r="G6" s="17" t="s">
        <v>89</v>
      </c>
      <c r="H6" s="16" t="s">
        <v>30</v>
      </c>
      <c r="I6" s="17" t="s">
        <v>72</v>
      </c>
      <c r="J6" s="16" t="s">
        <v>714</v>
      </c>
      <c r="K6" s="16" t="s">
        <v>338</v>
      </c>
      <c r="L6" s="16" t="s">
        <v>1001</v>
      </c>
      <c r="M6" s="17"/>
      <c r="N6" s="55">
        <v>214</v>
      </c>
      <c r="O6" s="63">
        <f>VLOOKUP(A6,HTcorescores,15)</f>
        <v>33.52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1.2</v>
      </c>
      <c r="S6" s="63">
        <f>VLOOKUP(A6,HTcorescores,19)</f>
        <v>0</v>
      </c>
      <c r="T6" s="63">
        <f>VLOOKUP(A6,HTcorescores,20)</f>
        <v>34.72</v>
      </c>
      <c r="U6" s="67">
        <f>RANK(T6,$T$3:$T$10,1)</f>
        <v>5</v>
      </c>
      <c r="V6" s="68">
        <f>VLOOKUP(A6,HTcorescores,21)</f>
        <v>0</v>
      </c>
    </row>
    <row r="7" ht="30" customHeight="1" spans="1:22">
      <c r="A7" s="55">
        <v>215</v>
      </c>
      <c r="B7" s="17" t="s">
        <v>437</v>
      </c>
      <c r="C7" s="140" t="s">
        <v>585</v>
      </c>
      <c r="D7" s="59">
        <v>0.63333333333334</v>
      </c>
      <c r="E7" s="57">
        <v>0.7375</v>
      </c>
      <c r="F7" s="57">
        <v>0.755555555555556</v>
      </c>
      <c r="G7" s="17" t="s">
        <v>89</v>
      </c>
      <c r="H7" s="16" t="s">
        <v>17</v>
      </c>
      <c r="I7" s="17" t="s">
        <v>31</v>
      </c>
      <c r="J7" s="16" t="s">
        <v>1039</v>
      </c>
      <c r="K7" s="16" t="s">
        <v>1040</v>
      </c>
      <c r="L7" s="16" t="s">
        <v>1041</v>
      </c>
      <c r="M7" s="17"/>
      <c r="N7" s="55">
        <v>215</v>
      </c>
      <c r="O7" s="63">
        <f>VLOOKUP(A7,HTcorescores,15)</f>
        <v>43.7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2</v>
      </c>
      <c r="S7" s="63">
        <f>VLOOKUP(A7,HTcorescores,19)</f>
        <v>0</v>
      </c>
      <c r="T7" s="63">
        <f>VLOOKUP(A7,HTcorescores,20)</f>
        <v>45.7</v>
      </c>
      <c r="U7" s="67">
        <f>RANK(T7,$T$3:$T$10,1)</f>
        <v>7</v>
      </c>
      <c r="V7" s="68">
        <f>VLOOKUP(A7,HTcorescores,21)</f>
        <v>0</v>
      </c>
    </row>
    <row r="8" ht="30" customHeight="1" spans="1:22">
      <c r="A8" s="55">
        <v>216</v>
      </c>
      <c r="B8" s="17" t="s">
        <v>437</v>
      </c>
      <c r="C8" s="140" t="s">
        <v>585</v>
      </c>
      <c r="D8" s="57">
        <v>0.637500000000007</v>
      </c>
      <c r="E8" s="57">
        <v>0.738888888888889</v>
      </c>
      <c r="F8" s="57">
        <v>0.756944444444445</v>
      </c>
      <c r="G8" s="17" t="s">
        <v>89</v>
      </c>
      <c r="H8" s="16" t="s">
        <v>631</v>
      </c>
      <c r="I8" s="17" t="s">
        <v>72</v>
      </c>
      <c r="J8" s="16" t="s">
        <v>18</v>
      </c>
      <c r="K8" s="16" t="s">
        <v>1004</v>
      </c>
      <c r="L8" s="16" t="s">
        <v>1005</v>
      </c>
      <c r="M8" s="17"/>
      <c r="N8" s="55">
        <v>216</v>
      </c>
      <c r="O8" s="63">
        <f>VLOOKUP(A8,HTcorescores,15)</f>
        <v>32.59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32.59</v>
      </c>
      <c r="U8" s="67">
        <f>RANK(T8,$T$3:$T$10,1)</f>
        <v>2</v>
      </c>
      <c r="V8" s="68">
        <f>VLOOKUP(A8,HTcorescores,21)</f>
        <v>0</v>
      </c>
    </row>
    <row r="9" ht="30" customHeight="1" spans="1:23">
      <c r="A9" s="55">
        <v>217</v>
      </c>
      <c r="B9" s="17" t="s">
        <v>437</v>
      </c>
      <c r="C9" s="140" t="s">
        <v>585</v>
      </c>
      <c r="D9" s="59">
        <v>0.641666666666674</v>
      </c>
      <c r="E9" s="57">
        <v>0.740277777777778</v>
      </c>
      <c r="F9" s="57">
        <v>0.758333333333334</v>
      </c>
      <c r="G9" s="17" t="s">
        <v>89</v>
      </c>
      <c r="H9" s="16" t="s">
        <v>17</v>
      </c>
      <c r="I9" s="17" t="s">
        <v>31</v>
      </c>
      <c r="J9" s="16" t="s">
        <v>41</v>
      </c>
      <c r="K9" s="16" t="s">
        <v>519</v>
      </c>
      <c r="L9" s="16" t="s">
        <v>1042</v>
      </c>
      <c r="M9" s="17"/>
      <c r="N9" s="55">
        <v>217</v>
      </c>
      <c r="O9" s="63">
        <f>VLOOKUP(A9,HTcorescores,15)</f>
        <v>32.78</v>
      </c>
      <c r="P9" s="63">
        <f>VLOOKUP(A9,HTcorescores,16)</f>
        <v>0</v>
      </c>
      <c r="Q9" s="63">
        <f>VLOOKUP(A9,HTcorescores,17)</f>
        <v>0</v>
      </c>
      <c r="R9" s="63">
        <f>VLOOKUP(A9,HTcorescores,18)</f>
        <v>0</v>
      </c>
      <c r="S9" s="63">
        <f>VLOOKUP(A9,HTcorescores,19)</f>
        <v>0</v>
      </c>
      <c r="T9" s="63">
        <f>VLOOKUP(A9,HTcorescores,20)</f>
        <v>32.78</v>
      </c>
      <c r="U9" s="67">
        <v>4</v>
      </c>
      <c r="V9" s="68">
        <v>0.00300925925925926</v>
      </c>
      <c r="W9" s="49" t="s">
        <v>1044</v>
      </c>
    </row>
    <row r="10" ht="30" customHeight="1" spans="1:23">
      <c r="A10" s="55">
        <v>218</v>
      </c>
      <c r="B10" s="17" t="s">
        <v>437</v>
      </c>
      <c r="C10" s="140" t="s">
        <v>585</v>
      </c>
      <c r="D10" s="59">
        <v>0.645833333333341</v>
      </c>
      <c r="E10" s="57">
        <v>0.741666666666667</v>
      </c>
      <c r="F10" s="57">
        <v>0.759722222222223</v>
      </c>
      <c r="G10" s="41" t="s">
        <v>89</v>
      </c>
      <c r="H10" s="27" t="s">
        <v>101</v>
      </c>
      <c r="I10" s="17" t="s">
        <v>72</v>
      </c>
      <c r="J10" s="27" t="s">
        <v>186</v>
      </c>
      <c r="K10" s="27" t="s">
        <v>187</v>
      </c>
      <c r="L10" s="27" t="s">
        <v>535</v>
      </c>
      <c r="M10" s="17"/>
      <c r="N10" s="55">
        <v>218</v>
      </c>
      <c r="O10" s="63">
        <f>VLOOKUP(A10,HTcorescores,15)</f>
        <v>32.78</v>
      </c>
      <c r="P10" s="63">
        <f>VLOOKUP(A10,HTcorescores,16)</f>
        <v>0</v>
      </c>
      <c r="Q10" s="63">
        <f>VLOOKUP(A10,HTcorescores,17)</f>
        <v>0</v>
      </c>
      <c r="R10" s="63">
        <f>VLOOKUP(A10,HTcorescores,18)</f>
        <v>0</v>
      </c>
      <c r="S10" s="63">
        <f>VLOOKUP(A10,HTcorescores,19)</f>
        <v>0</v>
      </c>
      <c r="T10" s="63">
        <f>VLOOKUP(A10,HTcorescores,20)</f>
        <v>32.78</v>
      </c>
      <c r="U10" s="67">
        <v>3</v>
      </c>
      <c r="V10" s="68">
        <v>0.00313657407407407</v>
      </c>
      <c r="W10" s="141">
        <v>0.189583333333333</v>
      </c>
    </row>
  </sheetData>
  <sortState ref="A3:V10">
    <sortCondition ref="A3:A10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4" fitToHeight="0" orientation="landscape"/>
  <headerFooter>
    <oddHeader>&amp;R&amp;18BY ARENA D</oddHeader>
    <oddFooter>&amp;CPage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S18"/>
  <sheetViews>
    <sheetView topLeftCell="E8" workbookViewId="0">
      <selection activeCell="L14" sqref="L14"/>
    </sheetView>
  </sheetViews>
  <sheetFormatPr defaultColWidth="9" defaultRowHeight="15"/>
  <cols>
    <col min="1" max="1" width="8.55238095238095" customWidth="1"/>
    <col min="2" max="2" width="5.88571428571429" style="1" customWidth="1"/>
    <col min="3" max="3" width="5.88571428571429" customWidth="1"/>
    <col min="4" max="4" width="21.8857142857143" customWidth="1"/>
    <col min="5" max="5" width="22.552380952381" customWidth="1"/>
    <col min="6" max="6" width="26.552380952381" customWidth="1"/>
    <col min="7" max="7" width="12.3333333333333" customWidth="1"/>
    <col min="8" max="8" width="16.6666666666667" customWidth="1"/>
    <col min="9" max="9" width="30.552380952381" customWidth="1"/>
    <col min="10" max="11" width="11" customWidth="1"/>
    <col min="12" max="12" width="11.3333333333333" customWidth="1"/>
  </cols>
  <sheetData>
    <row r="1" ht="24" spans="1:11">
      <c r="A1" s="69" t="s">
        <v>1045</v>
      </c>
      <c r="B1" s="69"/>
      <c r="C1" s="69"/>
      <c r="D1" s="69"/>
      <c r="E1" s="69"/>
      <c r="F1" s="69"/>
      <c r="G1" s="69"/>
      <c r="H1" s="69"/>
      <c r="I1" s="69"/>
      <c r="J1" s="69"/>
      <c r="K1" s="81"/>
    </row>
    <row r="2" ht="32.25" spans="1:12">
      <c r="A2" s="70" t="s">
        <v>1007</v>
      </c>
      <c r="B2" s="71" t="s">
        <v>1008</v>
      </c>
      <c r="C2" s="71" t="s">
        <v>1009</v>
      </c>
      <c r="D2" s="71" t="s">
        <v>1046</v>
      </c>
      <c r="E2" s="71" t="s">
        <v>7</v>
      </c>
      <c r="F2" s="72" t="s">
        <v>31</v>
      </c>
      <c r="G2" s="72" t="s">
        <v>1010</v>
      </c>
      <c r="H2" s="73"/>
      <c r="I2" s="71" t="s">
        <v>1011</v>
      </c>
      <c r="J2" s="82" t="s">
        <v>1012</v>
      </c>
      <c r="K2" s="83" t="s">
        <v>1013</v>
      </c>
      <c r="L2" s="84" t="s">
        <v>1014</v>
      </c>
    </row>
    <row r="3" ht="30" customHeight="1" spans="1:19">
      <c r="A3" s="112">
        <v>150</v>
      </c>
      <c r="B3" s="113" t="s">
        <v>437</v>
      </c>
      <c r="C3" s="130" t="s">
        <v>482</v>
      </c>
      <c r="D3" s="131">
        <v>0.533333333333332</v>
      </c>
      <c r="E3" s="115" t="s">
        <v>289</v>
      </c>
      <c r="F3" s="115" t="s">
        <v>31</v>
      </c>
      <c r="G3" s="115" t="s">
        <v>889</v>
      </c>
      <c r="H3" s="115" t="s">
        <v>890</v>
      </c>
      <c r="I3" s="115" t="s">
        <v>891</v>
      </c>
      <c r="J3" s="85">
        <f>VLOOKUP(A3,HTcorescores,20)</f>
        <v>38.6</v>
      </c>
      <c r="K3" s="122"/>
      <c r="L3" s="123"/>
      <c r="M3" s="124"/>
      <c r="N3" s="124"/>
      <c r="O3" s="124"/>
      <c r="P3" s="124"/>
      <c r="Q3" s="124"/>
      <c r="R3" s="124"/>
      <c r="S3" s="124"/>
    </row>
    <row r="4" ht="30" customHeight="1" spans="1:19">
      <c r="A4" s="116">
        <v>162</v>
      </c>
      <c r="B4" s="104" t="s">
        <v>437</v>
      </c>
      <c r="C4" s="132" t="s">
        <v>482</v>
      </c>
      <c r="D4" s="106">
        <v>0.549999999999999</v>
      </c>
      <c r="E4" s="77" t="s">
        <v>289</v>
      </c>
      <c r="F4" s="77" t="s">
        <v>31</v>
      </c>
      <c r="G4" s="77" t="s">
        <v>913</v>
      </c>
      <c r="H4" s="77" t="s">
        <v>405</v>
      </c>
      <c r="I4" s="77" t="s">
        <v>914</v>
      </c>
      <c r="J4" s="85">
        <f>VLOOKUP(A4,HTcorescores,20)</f>
        <v>38.6</v>
      </c>
      <c r="K4" s="103"/>
      <c r="L4" s="125"/>
      <c r="M4" s="124"/>
      <c r="N4" s="124"/>
      <c r="O4" s="124"/>
      <c r="P4" s="124"/>
      <c r="Q4" s="124"/>
      <c r="R4" s="124"/>
      <c r="S4" s="124"/>
    </row>
    <row r="5" ht="30" customHeight="1" spans="1:19">
      <c r="A5" s="116">
        <v>170</v>
      </c>
      <c r="B5" s="104" t="s">
        <v>437</v>
      </c>
      <c r="C5" s="132" t="s">
        <v>482</v>
      </c>
      <c r="D5" s="106">
        <v>0.566666666666666</v>
      </c>
      <c r="E5" s="77" t="s">
        <v>289</v>
      </c>
      <c r="F5" s="77" t="s">
        <v>31</v>
      </c>
      <c r="G5" s="77" t="s">
        <v>229</v>
      </c>
      <c r="H5" s="77" t="s">
        <v>925</v>
      </c>
      <c r="I5" s="77" t="s">
        <v>926</v>
      </c>
      <c r="J5" s="85">
        <f>VLOOKUP(A5,HTcorescores,20)</f>
        <v>34.5</v>
      </c>
      <c r="K5" s="103"/>
      <c r="L5" s="125"/>
      <c r="M5" s="124"/>
      <c r="N5" s="124"/>
      <c r="O5" s="124"/>
      <c r="P5" s="124"/>
      <c r="Q5" s="124"/>
      <c r="R5" s="124"/>
      <c r="S5" s="124"/>
    </row>
    <row r="6" ht="30" customHeight="1" spans="1:19">
      <c r="A6" s="118"/>
      <c r="B6" s="119"/>
      <c r="C6" s="133"/>
      <c r="D6" s="134"/>
      <c r="E6" s="121"/>
      <c r="F6" s="121"/>
      <c r="G6" s="121"/>
      <c r="H6" s="121"/>
      <c r="I6" s="121"/>
      <c r="J6" s="85" t="e">
        <f>VLOOKUP(A6,HTcorescores,20)</f>
        <v>#N/A</v>
      </c>
      <c r="K6" s="126">
        <f>SUM(J3:J5)</f>
        <v>111.7</v>
      </c>
      <c r="L6" s="63" t="s">
        <v>1020</v>
      </c>
      <c r="M6" s="124"/>
      <c r="N6" s="124"/>
      <c r="O6" s="124"/>
      <c r="P6" s="124"/>
      <c r="Q6" s="124"/>
      <c r="R6" s="124"/>
      <c r="S6" s="124"/>
    </row>
    <row r="7" ht="30" customHeight="1" spans="1:19">
      <c r="A7" s="112">
        <v>169</v>
      </c>
      <c r="B7" s="113" t="s">
        <v>437</v>
      </c>
      <c r="C7" s="130" t="s">
        <v>482</v>
      </c>
      <c r="D7" s="135">
        <v>0.562499999999999</v>
      </c>
      <c r="E7" s="115" t="s">
        <v>30</v>
      </c>
      <c r="F7" s="115" t="s">
        <v>124</v>
      </c>
      <c r="G7" s="115" t="s">
        <v>911</v>
      </c>
      <c r="H7" s="115" t="s">
        <v>338</v>
      </c>
      <c r="I7" s="115" t="s">
        <v>924</v>
      </c>
      <c r="J7" s="85">
        <f>VLOOKUP(A7,HTcorescores,20)</f>
        <v>28.5</v>
      </c>
      <c r="K7" s="122"/>
      <c r="L7" s="123"/>
      <c r="M7" s="124"/>
      <c r="N7" s="124"/>
      <c r="O7" s="124"/>
      <c r="P7" s="124"/>
      <c r="Q7" s="124"/>
      <c r="R7" s="124"/>
      <c r="S7" s="124"/>
    </row>
    <row r="8" ht="30" customHeight="1" spans="1:19">
      <c r="A8" s="116">
        <v>173</v>
      </c>
      <c r="B8" s="104" t="s">
        <v>437</v>
      </c>
      <c r="C8" s="132" t="s">
        <v>482</v>
      </c>
      <c r="D8" s="106">
        <v>0.579166666666669</v>
      </c>
      <c r="E8" s="77" t="s">
        <v>30</v>
      </c>
      <c r="F8" s="77" t="s">
        <v>124</v>
      </c>
      <c r="G8" s="77" t="s">
        <v>932</v>
      </c>
      <c r="H8" s="77" t="s">
        <v>570</v>
      </c>
      <c r="I8" s="77" t="s">
        <v>933</v>
      </c>
      <c r="J8" s="85">
        <f>VLOOKUP(A8,HTcorescores,20)</f>
        <v>37.4</v>
      </c>
      <c r="K8" s="103"/>
      <c r="L8" s="125"/>
      <c r="M8" s="124"/>
      <c r="N8" s="124"/>
      <c r="O8" s="124"/>
      <c r="P8" s="124"/>
      <c r="Q8" s="124"/>
      <c r="R8" s="124"/>
      <c r="S8" s="124"/>
    </row>
    <row r="9" ht="30" customHeight="1" spans="1:19">
      <c r="A9" s="116">
        <v>148</v>
      </c>
      <c r="B9" s="104" t="s">
        <v>437</v>
      </c>
      <c r="C9" s="132" t="s">
        <v>482</v>
      </c>
      <c r="D9" s="107">
        <v>0.529166666666666</v>
      </c>
      <c r="E9" s="77" t="s">
        <v>30</v>
      </c>
      <c r="F9" s="77" t="s">
        <v>124</v>
      </c>
      <c r="G9" s="77" t="s">
        <v>32</v>
      </c>
      <c r="H9" s="77" t="s">
        <v>33</v>
      </c>
      <c r="I9" s="77" t="s">
        <v>886</v>
      </c>
      <c r="J9" s="85">
        <f>VLOOKUP(A9,HTcorescores,20)</f>
        <v>43.75</v>
      </c>
      <c r="K9" s="103"/>
      <c r="L9" s="125"/>
      <c r="M9" s="124"/>
      <c r="N9" s="124"/>
      <c r="O9" s="124"/>
      <c r="P9" s="124"/>
      <c r="Q9" s="124"/>
      <c r="R9" s="124"/>
      <c r="S9" s="124"/>
    </row>
    <row r="10" ht="30" customHeight="1" spans="1:19">
      <c r="A10" s="118">
        <v>159</v>
      </c>
      <c r="B10" s="119" t="s">
        <v>437</v>
      </c>
      <c r="C10" s="133" t="s">
        <v>482</v>
      </c>
      <c r="D10" s="136">
        <v>0.545833333333332</v>
      </c>
      <c r="E10" s="121" t="s">
        <v>30</v>
      </c>
      <c r="F10" s="121" t="s">
        <v>124</v>
      </c>
      <c r="G10" s="121" t="s">
        <v>483</v>
      </c>
      <c r="H10" s="121" t="s">
        <v>69</v>
      </c>
      <c r="I10" s="137" t="s">
        <v>484</v>
      </c>
      <c r="J10" s="85">
        <f>VLOOKUP(A10,HTcorescores,20)</f>
        <v>44.55</v>
      </c>
      <c r="K10" s="126">
        <f>SUM(J7:J10)-MAX(J7:J10)</f>
        <v>109.65</v>
      </c>
      <c r="L10" s="63" t="s">
        <v>1018</v>
      </c>
      <c r="M10" s="124"/>
      <c r="N10" s="124"/>
      <c r="O10" s="124"/>
      <c r="P10" s="124"/>
      <c r="Q10" s="124"/>
      <c r="R10" s="124"/>
      <c r="S10" s="124"/>
    </row>
    <row r="11" ht="30" customHeight="1" spans="1:19">
      <c r="A11" s="112">
        <v>175</v>
      </c>
      <c r="B11" s="113" t="s">
        <v>437</v>
      </c>
      <c r="C11" s="130" t="s">
        <v>482</v>
      </c>
      <c r="D11" s="131">
        <v>0.587500000000003</v>
      </c>
      <c r="E11" s="115" t="s">
        <v>30</v>
      </c>
      <c r="F11" s="115" t="s">
        <v>905</v>
      </c>
      <c r="G11" s="115" t="s">
        <v>32</v>
      </c>
      <c r="H11" s="115" t="s">
        <v>33</v>
      </c>
      <c r="I11" s="115" t="s">
        <v>936</v>
      </c>
      <c r="J11" s="85">
        <f>VLOOKUP(A11,HTcorescores,20)</f>
        <v>53.95</v>
      </c>
      <c r="K11" s="122"/>
      <c r="L11" s="123"/>
      <c r="M11" s="124"/>
      <c r="N11" s="124"/>
      <c r="O11" s="124"/>
      <c r="P11" s="124"/>
      <c r="Q11" s="124"/>
      <c r="R11" s="124"/>
      <c r="S11" s="124"/>
    </row>
    <row r="12" ht="30" customHeight="1" spans="1:19">
      <c r="A12" s="116">
        <v>156</v>
      </c>
      <c r="B12" s="104" t="s">
        <v>437</v>
      </c>
      <c r="C12" s="132" t="s">
        <v>482</v>
      </c>
      <c r="D12" s="106">
        <v>0.541666666666666</v>
      </c>
      <c r="E12" s="77" t="s">
        <v>30</v>
      </c>
      <c r="F12" s="77" t="s">
        <v>905</v>
      </c>
      <c r="G12" s="77" t="s">
        <v>495</v>
      </c>
      <c r="H12" s="77" t="s">
        <v>906</v>
      </c>
      <c r="I12" s="77" t="s">
        <v>907</v>
      </c>
      <c r="J12" s="85">
        <f>VLOOKUP(A12,HTcorescores,20)</f>
        <v>40.25</v>
      </c>
      <c r="K12" s="103"/>
      <c r="L12" s="125"/>
      <c r="M12" s="124"/>
      <c r="N12" s="124"/>
      <c r="O12" s="124"/>
      <c r="P12" s="124"/>
      <c r="Q12" s="124"/>
      <c r="R12" s="124"/>
      <c r="S12" s="124"/>
    </row>
    <row r="13" ht="30" customHeight="1" spans="1:19">
      <c r="A13" s="116">
        <v>172</v>
      </c>
      <c r="B13" s="104" t="s">
        <v>437</v>
      </c>
      <c r="C13" s="132" t="s">
        <v>482</v>
      </c>
      <c r="D13" s="107">
        <v>0.575000000000002</v>
      </c>
      <c r="E13" s="77" t="s">
        <v>30</v>
      </c>
      <c r="F13" s="77" t="s">
        <v>905</v>
      </c>
      <c r="G13" s="77" t="s">
        <v>929</v>
      </c>
      <c r="H13" s="77" t="s">
        <v>930</v>
      </c>
      <c r="I13" s="77" t="s">
        <v>931</v>
      </c>
      <c r="J13" s="85">
        <f>VLOOKUP(A13,HTcorescores,20)</f>
        <v>40.85</v>
      </c>
      <c r="K13" s="103"/>
      <c r="L13" s="125"/>
      <c r="M13" s="124"/>
      <c r="N13" s="124"/>
      <c r="O13" s="124"/>
      <c r="P13" s="124"/>
      <c r="Q13" s="124"/>
      <c r="R13" s="124"/>
      <c r="S13" s="124"/>
    </row>
    <row r="14" ht="30" customHeight="1" spans="1:19">
      <c r="A14" s="118">
        <v>168</v>
      </c>
      <c r="B14" s="119" t="s">
        <v>437</v>
      </c>
      <c r="C14" s="133" t="s">
        <v>482</v>
      </c>
      <c r="D14" s="134">
        <v>0.558333333333332</v>
      </c>
      <c r="E14" s="121" t="s">
        <v>30</v>
      </c>
      <c r="F14" s="121" t="s">
        <v>905</v>
      </c>
      <c r="G14" s="121" t="s">
        <v>921</v>
      </c>
      <c r="H14" s="121" t="s">
        <v>922</v>
      </c>
      <c r="I14" s="121" t="s">
        <v>923</v>
      </c>
      <c r="J14" s="85">
        <f>VLOOKUP(A14,HTcorescores,20)</f>
        <v>46.3</v>
      </c>
      <c r="K14" s="126">
        <f>SUM(J11:J14)-MAX(J11:J14)</f>
        <v>127.4</v>
      </c>
      <c r="L14" s="63" t="s">
        <v>1022</v>
      </c>
      <c r="M14" s="124"/>
      <c r="N14" s="124"/>
      <c r="O14" s="124"/>
      <c r="P14" s="124"/>
      <c r="Q14" s="124"/>
      <c r="R14" s="124"/>
      <c r="S14" s="124"/>
    </row>
    <row r="15" ht="30" customHeight="1" spans="1:19">
      <c r="A15" s="112">
        <v>171</v>
      </c>
      <c r="B15" s="113" t="s">
        <v>437</v>
      </c>
      <c r="C15" s="130" t="s">
        <v>482</v>
      </c>
      <c r="D15" s="135">
        <v>0.570833333333332</v>
      </c>
      <c r="E15" s="115" t="s">
        <v>256</v>
      </c>
      <c r="F15" s="115" t="s">
        <v>898</v>
      </c>
      <c r="G15" s="115" t="s">
        <v>73</v>
      </c>
      <c r="H15" s="115" t="s">
        <v>927</v>
      </c>
      <c r="I15" s="115" t="s">
        <v>928</v>
      </c>
      <c r="J15" s="85" t="str">
        <f>VLOOKUP(A15,HTcorescores,20)</f>
        <v>E</v>
      </c>
      <c r="K15" s="122"/>
      <c r="L15" s="123"/>
      <c r="M15" s="124"/>
      <c r="N15" s="124"/>
      <c r="O15" s="124"/>
      <c r="P15" s="124"/>
      <c r="Q15" s="124"/>
      <c r="R15" s="124"/>
      <c r="S15" s="124"/>
    </row>
    <row r="16" ht="30" customHeight="1" spans="1:19">
      <c r="A16" s="116">
        <v>174</v>
      </c>
      <c r="B16" s="104" t="s">
        <v>437</v>
      </c>
      <c r="C16" s="132" t="s">
        <v>482</v>
      </c>
      <c r="D16" s="107">
        <v>0.583333333333336</v>
      </c>
      <c r="E16" s="77" t="s">
        <v>256</v>
      </c>
      <c r="F16" s="77" t="s">
        <v>898</v>
      </c>
      <c r="G16" s="77" t="s">
        <v>934</v>
      </c>
      <c r="H16" s="77" t="s">
        <v>868</v>
      </c>
      <c r="I16" s="77" t="s">
        <v>935</v>
      </c>
      <c r="J16" s="85">
        <f>VLOOKUP(A16,HTcorescores,20)</f>
        <v>37.05</v>
      </c>
      <c r="K16" s="103"/>
      <c r="L16" s="125"/>
      <c r="M16" s="124"/>
      <c r="N16" s="124"/>
      <c r="O16" s="124"/>
      <c r="P16" s="124"/>
      <c r="Q16" s="124"/>
      <c r="R16" s="124"/>
      <c r="S16" s="124"/>
    </row>
    <row r="17" ht="30" customHeight="1" spans="1:19">
      <c r="A17" s="116">
        <v>165</v>
      </c>
      <c r="B17" s="104" t="s">
        <v>437</v>
      </c>
      <c r="C17" s="132" t="s">
        <v>482</v>
      </c>
      <c r="D17" s="107">
        <v>0.554166666666666</v>
      </c>
      <c r="E17" s="77" t="s">
        <v>256</v>
      </c>
      <c r="F17" s="77" t="s">
        <v>898</v>
      </c>
      <c r="G17" s="77" t="s">
        <v>629</v>
      </c>
      <c r="H17" s="77" t="s">
        <v>69</v>
      </c>
      <c r="I17" s="77" t="s">
        <v>917</v>
      </c>
      <c r="J17" s="85">
        <f>VLOOKUP(A17,HTcorescores,20)</f>
        <v>43.3</v>
      </c>
      <c r="K17" s="103"/>
      <c r="L17" s="125"/>
      <c r="M17" s="124"/>
      <c r="N17" s="124"/>
      <c r="O17" s="124"/>
      <c r="P17" s="124"/>
      <c r="Q17" s="124"/>
      <c r="R17" s="124"/>
      <c r="S17" s="124"/>
    </row>
    <row r="18" ht="30" customHeight="1" spans="1:19">
      <c r="A18" s="118">
        <v>153</v>
      </c>
      <c r="B18" s="119" t="s">
        <v>437</v>
      </c>
      <c r="C18" s="133" t="s">
        <v>482</v>
      </c>
      <c r="D18" s="136">
        <v>0.537499999999999</v>
      </c>
      <c r="E18" s="121" t="s">
        <v>256</v>
      </c>
      <c r="F18" s="121" t="s">
        <v>898</v>
      </c>
      <c r="G18" s="121" t="s">
        <v>35</v>
      </c>
      <c r="H18" s="121" t="s">
        <v>69</v>
      </c>
      <c r="I18" s="121" t="s">
        <v>899</v>
      </c>
      <c r="J18" s="127">
        <f>VLOOKUP(A18,HTcorescores,20)</f>
        <v>43</v>
      </c>
      <c r="K18" s="126">
        <f>SUM(J16:J18)</f>
        <v>123.35</v>
      </c>
      <c r="L18" s="63" t="s">
        <v>1021</v>
      </c>
      <c r="M18" s="124"/>
      <c r="N18" s="124"/>
      <c r="O18" s="124"/>
      <c r="P18" s="124"/>
      <c r="Q18" s="124"/>
      <c r="R18" s="124"/>
      <c r="S18" s="124"/>
    </row>
  </sheetData>
  <mergeCells count="2">
    <mergeCell ref="A1:J1"/>
    <mergeCell ref="G2:H2"/>
  </mergeCells>
  <pageMargins left="0.699305555555556" right="0.699305555555556" top="0.75" bottom="0.75" header="0.3" footer="0.3"/>
  <pageSetup paperSize="8" scale="7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1"/>
  <sheetViews>
    <sheetView topLeftCell="L1" workbookViewId="0">
      <selection activeCell="U8" sqref="U8"/>
    </sheetView>
  </sheetViews>
  <sheetFormatPr defaultColWidth="9.1047619047619" defaultRowHeight="15"/>
  <cols>
    <col min="1" max="1" width="10.1047619047619" style="48" customWidth="1"/>
    <col min="2" max="2" width="7.43809523809524" style="48" customWidth="1"/>
    <col min="3" max="3" width="9" style="48" customWidth="1"/>
    <col min="4" max="4" width="10.6666666666667" style="49" customWidth="1"/>
    <col min="5" max="6" width="6" style="49" customWidth="1"/>
    <col min="7" max="7" width="3.78095238095238" style="48" customWidth="1"/>
    <col min="8" max="8" width="27.6666666666667" style="49" customWidth="1"/>
    <col min="9" max="9" width="13.6666666666667" style="49" customWidth="1"/>
    <col min="10" max="10" width="12.3333333333333" style="49" customWidth="1"/>
    <col min="11" max="11" width="16.6666666666667" style="49" customWidth="1"/>
    <col min="12" max="12" width="30.552380952381" style="49" customWidth="1"/>
    <col min="13" max="13" width="8.78095238095238" style="48" customWidth="1"/>
    <col min="14" max="15" width="8.78095238095238" style="49" customWidth="1"/>
    <col min="16" max="16" width="10.2190476190476" style="48" customWidth="1"/>
    <col min="17" max="20" width="9.1047619047619" style="49"/>
    <col min="21" max="21" width="9.1047619047619" style="50"/>
    <col min="22" max="22" width="10.2190476190476" style="49" customWidth="1"/>
    <col min="23" max="16384" width="9.1047619047619" style="49"/>
  </cols>
  <sheetData>
    <row r="1" ht="29.25" customHeight="1" spans="1:16">
      <c r="A1" s="51" t="s">
        <v>1047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92" customFormat="1" ht="60" spans="1:22">
      <c r="A2" s="99" t="s">
        <v>608</v>
      </c>
      <c r="B2" s="100" t="s">
        <v>1</v>
      </c>
      <c r="C2" s="99" t="s">
        <v>609</v>
      </c>
      <c r="D2" s="101" t="s">
        <v>610</v>
      </c>
      <c r="E2" s="101" t="s">
        <v>3</v>
      </c>
      <c r="F2" s="101" t="s">
        <v>4</v>
      </c>
      <c r="G2" s="101" t="s">
        <v>6</v>
      </c>
      <c r="H2" s="102" t="s">
        <v>7</v>
      </c>
      <c r="I2" s="102" t="s">
        <v>31</v>
      </c>
      <c r="J2" s="102" t="s">
        <v>9</v>
      </c>
      <c r="K2" s="102" t="s">
        <v>10</v>
      </c>
      <c r="L2" s="102" t="s">
        <v>11</v>
      </c>
      <c r="M2" s="101" t="s">
        <v>611</v>
      </c>
      <c r="N2" s="99" t="s">
        <v>608</v>
      </c>
      <c r="O2" s="109" t="s">
        <v>2</v>
      </c>
      <c r="P2" s="109" t="s">
        <v>3</v>
      </c>
      <c r="Q2" s="109" t="s">
        <v>612</v>
      </c>
      <c r="R2" s="109" t="s">
        <v>613</v>
      </c>
      <c r="S2" s="109" t="s">
        <v>614</v>
      </c>
      <c r="T2" s="109" t="s">
        <v>615</v>
      </c>
      <c r="U2" s="110" t="s">
        <v>1024</v>
      </c>
      <c r="V2" s="111" t="s">
        <v>616</v>
      </c>
    </row>
    <row r="3" s="93" customFormat="1" ht="30" customHeight="1" spans="1:22">
      <c r="A3" s="103">
        <v>169</v>
      </c>
      <c r="B3" s="104" t="s">
        <v>437</v>
      </c>
      <c r="C3" s="104" t="s">
        <v>482</v>
      </c>
      <c r="D3" s="107">
        <v>0.562499999999999</v>
      </c>
      <c r="E3" s="107">
        <v>0.654166666666667</v>
      </c>
      <c r="F3" s="107">
        <v>0.675</v>
      </c>
      <c r="G3" s="104" t="s">
        <v>16</v>
      </c>
      <c r="H3" s="77" t="s">
        <v>30</v>
      </c>
      <c r="I3" s="77" t="s">
        <v>124</v>
      </c>
      <c r="J3" s="77" t="s">
        <v>911</v>
      </c>
      <c r="K3" s="77" t="s">
        <v>338</v>
      </c>
      <c r="L3" s="77" t="s">
        <v>924</v>
      </c>
      <c r="M3" s="104"/>
      <c r="N3" s="103">
        <v>169</v>
      </c>
      <c r="O3" s="63">
        <f>VLOOKUP(A3,HTcorescores,15)</f>
        <v>28.5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28.5</v>
      </c>
      <c r="U3" s="67">
        <f>RANK(T3,$T$3:$T$21,1)</f>
        <v>1</v>
      </c>
      <c r="V3" s="68">
        <f>VLOOKUP(A3,HTcorescores,21)</f>
        <v>0</v>
      </c>
    </row>
    <row r="4" s="93" customFormat="1" ht="30" customHeight="1" spans="1:22">
      <c r="A4" s="103">
        <v>170</v>
      </c>
      <c r="B4" s="104" t="s">
        <v>437</v>
      </c>
      <c r="C4" s="104" t="s">
        <v>482</v>
      </c>
      <c r="D4" s="106">
        <v>0.566666666666666</v>
      </c>
      <c r="E4" s="107">
        <v>0.655555555555556</v>
      </c>
      <c r="F4" s="107">
        <v>0.676388888888889</v>
      </c>
      <c r="G4" s="104" t="s">
        <v>16</v>
      </c>
      <c r="H4" s="77" t="s">
        <v>289</v>
      </c>
      <c r="I4" s="77" t="s">
        <v>31</v>
      </c>
      <c r="J4" s="77" t="s">
        <v>229</v>
      </c>
      <c r="K4" s="77" t="s">
        <v>925</v>
      </c>
      <c r="L4" s="77" t="s">
        <v>926</v>
      </c>
      <c r="M4" s="104"/>
      <c r="N4" s="103">
        <v>170</v>
      </c>
      <c r="O4" s="63">
        <f>VLOOKUP(A4,HTcorescores,15)</f>
        <v>26.5</v>
      </c>
      <c r="P4" s="63">
        <f>VLOOKUP(A4,HTcorescores,16)</f>
        <v>8</v>
      </c>
      <c r="Q4" s="63">
        <f>VLOOKUP(A4,HTcorescores,17)</f>
        <v>0</v>
      </c>
      <c r="R4" s="63">
        <f>VLOOKUP(A4,HTcorescores,18)</f>
        <v>0</v>
      </c>
      <c r="S4" s="63">
        <f>VLOOKUP(A4,HTcorescores,19)</f>
        <v>0</v>
      </c>
      <c r="T4" s="63">
        <f>VLOOKUP(A4,HTcorescores,20)</f>
        <v>34.5</v>
      </c>
      <c r="U4" s="67">
        <f>RANK(T4,$T$3:$T$21,1)</f>
        <v>2</v>
      </c>
      <c r="V4" s="68">
        <f>VLOOKUP(A4,HTcorescores,21)</f>
        <v>0</v>
      </c>
    </row>
    <row r="5" s="93" customFormat="1" ht="30" customHeight="1" spans="1:22">
      <c r="A5" s="103">
        <v>174</v>
      </c>
      <c r="B5" s="104" t="s">
        <v>437</v>
      </c>
      <c r="C5" s="104" t="s">
        <v>482</v>
      </c>
      <c r="D5" s="107">
        <v>0.583333333333336</v>
      </c>
      <c r="E5" s="107">
        <v>0.661111111111111</v>
      </c>
      <c r="F5" s="107">
        <v>0.681944444444444</v>
      </c>
      <c r="G5" s="104" t="s">
        <v>16</v>
      </c>
      <c r="H5" s="77" t="s">
        <v>256</v>
      </c>
      <c r="I5" s="77" t="s">
        <v>898</v>
      </c>
      <c r="J5" s="77" t="s">
        <v>934</v>
      </c>
      <c r="K5" s="77" t="s">
        <v>868</v>
      </c>
      <c r="L5" s="77" t="s">
        <v>935</v>
      </c>
      <c r="M5" s="104"/>
      <c r="N5" s="103">
        <v>174</v>
      </c>
      <c r="O5" s="63">
        <f>VLOOKUP(A5,HTcorescores,15)</f>
        <v>34.25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2.8</v>
      </c>
      <c r="S5" s="63">
        <f>VLOOKUP(A5,HTcorescores,19)</f>
        <v>0</v>
      </c>
      <c r="T5" s="63">
        <f>VLOOKUP(A5,HTcorescores,20)</f>
        <v>37.05</v>
      </c>
      <c r="U5" s="67">
        <f>RANK(T5,$T$3:$T$21,1)</f>
        <v>3</v>
      </c>
      <c r="V5" s="68">
        <f>VLOOKUP(A5,HTcorescores,21)</f>
        <v>0</v>
      </c>
    </row>
    <row r="6" s="93" customFormat="1" ht="30" customHeight="1" spans="1:22">
      <c r="A6" s="103">
        <v>173</v>
      </c>
      <c r="B6" s="104" t="s">
        <v>437</v>
      </c>
      <c r="C6" s="104" t="s">
        <v>482</v>
      </c>
      <c r="D6" s="106">
        <v>0.579166666666669</v>
      </c>
      <c r="E6" s="107">
        <v>0.659722222222222</v>
      </c>
      <c r="F6" s="107">
        <v>0.680555555555555</v>
      </c>
      <c r="G6" s="104" t="s">
        <v>16</v>
      </c>
      <c r="H6" s="77" t="s">
        <v>30</v>
      </c>
      <c r="I6" s="77" t="s">
        <v>124</v>
      </c>
      <c r="J6" s="77" t="s">
        <v>932</v>
      </c>
      <c r="K6" s="77" t="s">
        <v>570</v>
      </c>
      <c r="L6" s="77" t="s">
        <v>933</v>
      </c>
      <c r="M6" s="104"/>
      <c r="N6" s="103">
        <v>173</v>
      </c>
      <c r="O6" s="63">
        <f>VLOOKUP(A6,HTcorescores,15)</f>
        <v>37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0.4</v>
      </c>
      <c r="S6" s="63">
        <f>VLOOKUP(A6,HTcorescores,19)</f>
        <v>0</v>
      </c>
      <c r="T6" s="63">
        <f>VLOOKUP(A6,HTcorescores,20)</f>
        <v>37.4</v>
      </c>
      <c r="U6" s="67">
        <f>RANK(T6,$T$3:$T$21,1)</f>
        <v>4</v>
      </c>
      <c r="V6" s="68">
        <f>VLOOKUP(A6,HTcorescores,21)</f>
        <v>0</v>
      </c>
    </row>
    <row r="7" s="93" customFormat="1" ht="30" customHeight="1" spans="1:22">
      <c r="A7" s="103">
        <v>150</v>
      </c>
      <c r="B7" s="104" t="s">
        <v>437</v>
      </c>
      <c r="C7" s="104" t="s">
        <v>482</v>
      </c>
      <c r="D7" s="106">
        <v>0.533333333333332</v>
      </c>
      <c r="E7" s="107">
        <v>0.620833333333334</v>
      </c>
      <c r="F7" s="107">
        <v>0.641666666666667</v>
      </c>
      <c r="G7" s="104" t="s">
        <v>16</v>
      </c>
      <c r="H7" s="77" t="s">
        <v>289</v>
      </c>
      <c r="I7" s="77" t="s">
        <v>31</v>
      </c>
      <c r="J7" s="77" t="s">
        <v>889</v>
      </c>
      <c r="K7" s="77" t="s">
        <v>890</v>
      </c>
      <c r="L7" s="77" t="s">
        <v>891</v>
      </c>
      <c r="M7" s="104"/>
      <c r="N7" s="103">
        <v>150</v>
      </c>
      <c r="O7" s="63">
        <f>VLOOKUP(A7,HTcorescores,15)</f>
        <v>37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1.6</v>
      </c>
      <c r="S7" s="63">
        <f>VLOOKUP(A7,HTcorescores,19)</f>
        <v>0</v>
      </c>
      <c r="T7" s="63">
        <f>VLOOKUP(A7,HTcorescores,20)</f>
        <v>38.6</v>
      </c>
      <c r="U7" s="67">
        <f>RANK(T7,$T$3:$T$21,1)</f>
        <v>5</v>
      </c>
      <c r="V7" s="68">
        <f>VLOOKUP(A7,HTcorescores,21)</f>
        <v>0</v>
      </c>
    </row>
    <row r="8" s="93" customFormat="1" ht="30" customHeight="1" spans="1:22">
      <c r="A8" s="103">
        <v>162</v>
      </c>
      <c r="B8" s="104" t="s">
        <v>437</v>
      </c>
      <c r="C8" s="104" t="s">
        <v>482</v>
      </c>
      <c r="D8" s="106">
        <v>0.549999999999999</v>
      </c>
      <c r="E8" s="107">
        <v>0.6375</v>
      </c>
      <c r="F8" s="107">
        <v>0.658333333333333</v>
      </c>
      <c r="G8" s="104" t="s">
        <v>16</v>
      </c>
      <c r="H8" s="77" t="s">
        <v>289</v>
      </c>
      <c r="I8" s="77" t="s">
        <v>31</v>
      </c>
      <c r="J8" s="77" t="s">
        <v>913</v>
      </c>
      <c r="K8" s="77" t="s">
        <v>405</v>
      </c>
      <c r="L8" s="77" t="s">
        <v>914</v>
      </c>
      <c r="M8" s="104"/>
      <c r="N8" s="103">
        <v>162</v>
      </c>
      <c r="O8" s="63">
        <f>VLOOKUP(A8,HTcorescores,15)</f>
        <v>35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3.6</v>
      </c>
      <c r="S8" s="63">
        <f>VLOOKUP(A8,HTcorescores,19)</f>
        <v>0</v>
      </c>
      <c r="T8" s="63">
        <f>VLOOKUP(A8,HTcorescores,20)</f>
        <v>38.6</v>
      </c>
      <c r="U8" s="67">
        <v>6</v>
      </c>
      <c r="V8" s="68">
        <f>VLOOKUP(A8,HTcorescores,21)</f>
        <v>0</v>
      </c>
    </row>
    <row r="9" s="93" customFormat="1" ht="30" customHeight="1" spans="1:22">
      <c r="A9" s="103">
        <v>156</v>
      </c>
      <c r="B9" s="104" t="s">
        <v>437</v>
      </c>
      <c r="C9" s="104" t="s">
        <v>482</v>
      </c>
      <c r="D9" s="106">
        <v>0.541666666666666</v>
      </c>
      <c r="E9" s="107">
        <v>0.629166666666667</v>
      </c>
      <c r="F9" s="107">
        <v>0.650000000000001</v>
      </c>
      <c r="G9" s="104" t="s">
        <v>16</v>
      </c>
      <c r="H9" s="77" t="s">
        <v>30</v>
      </c>
      <c r="I9" s="77" t="s">
        <v>905</v>
      </c>
      <c r="J9" s="77" t="s">
        <v>495</v>
      </c>
      <c r="K9" s="77" t="s">
        <v>906</v>
      </c>
      <c r="L9" s="77" t="s">
        <v>907</v>
      </c>
      <c r="M9" s="104"/>
      <c r="N9" s="103">
        <v>156</v>
      </c>
      <c r="O9" s="63">
        <f>VLOOKUP(A9,HTcorescores,15)</f>
        <v>36.25</v>
      </c>
      <c r="P9" s="63">
        <f>VLOOKUP(A9,HTcorescores,16)</f>
        <v>4</v>
      </c>
      <c r="Q9" s="63">
        <f>VLOOKUP(A9,HTcorescores,17)</f>
        <v>0</v>
      </c>
      <c r="R9" s="63">
        <f>VLOOKUP(A9,HTcorescores,18)</f>
        <v>0</v>
      </c>
      <c r="S9" s="63">
        <f>VLOOKUP(A9,HTcorescores,19)</f>
        <v>0</v>
      </c>
      <c r="T9" s="63">
        <f>VLOOKUP(A9,HTcorescores,20)</f>
        <v>40.25</v>
      </c>
      <c r="U9" s="67">
        <f>RANK(T9,$T$3:$T$21,1)</f>
        <v>7</v>
      </c>
      <c r="V9" s="68">
        <f>VLOOKUP(A9,HTcorescores,21)</f>
        <v>0</v>
      </c>
    </row>
    <row r="10" s="93" customFormat="1" ht="30" customHeight="1" spans="1:22">
      <c r="A10" s="103">
        <v>172</v>
      </c>
      <c r="B10" s="104" t="s">
        <v>437</v>
      </c>
      <c r="C10" s="104" t="s">
        <v>482</v>
      </c>
      <c r="D10" s="107">
        <v>0.575000000000002</v>
      </c>
      <c r="E10" s="107">
        <v>0.658333333333333</v>
      </c>
      <c r="F10" s="107">
        <v>0.679166666666667</v>
      </c>
      <c r="G10" s="104" t="s">
        <v>16</v>
      </c>
      <c r="H10" s="77" t="s">
        <v>30</v>
      </c>
      <c r="I10" s="77" t="s">
        <v>905</v>
      </c>
      <c r="J10" s="77" t="s">
        <v>929</v>
      </c>
      <c r="K10" s="77" t="s">
        <v>930</v>
      </c>
      <c r="L10" s="77" t="s">
        <v>931</v>
      </c>
      <c r="M10" s="104"/>
      <c r="N10" s="103">
        <v>172</v>
      </c>
      <c r="O10" s="63">
        <f>VLOOKUP(A10,HTcorescores,15)</f>
        <v>33.25</v>
      </c>
      <c r="P10" s="63">
        <f>VLOOKUP(A10,HTcorescores,16)</f>
        <v>0</v>
      </c>
      <c r="Q10" s="63">
        <f>VLOOKUP(A10,HTcorescores,17)</f>
        <v>0</v>
      </c>
      <c r="R10" s="63">
        <f>VLOOKUP(A10,HTcorescores,18)</f>
        <v>7.6</v>
      </c>
      <c r="S10" s="63">
        <f>VLOOKUP(A10,HTcorescores,19)</f>
        <v>0</v>
      </c>
      <c r="T10" s="63">
        <f>VLOOKUP(A10,HTcorescores,20)</f>
        <v>40.85</v>
      </c>
      <c r="U10" s="67">
        <f>RANK(T10,$T$3:$T$21,1)</f>
        <v>8</v>
      </c>
      <c r="V10" s="68">
        <f>VLOOKUP(A10,HTcorescores,21)</f>
        <v>0</v>
      </c>
    </row>
    <row r="11" s="93" customFormat="1" ht="30" customHeight="1" spans="1:22">
      <c r="A11" s="103">
        <v>153</v>
      </c>
      <c r="B11" s="104" t="s">
        <v>437</v>
      </c>
      <c r="C11" s="104" t="s">
        <v>482</v>
      </c>
      <c r="D11" s="107">
        <v>0.537499999999999</v>
      </c>
      <c r="E11" s="107">
        <v>0.625</v>
      </c>
      <c r="F11" s="107">
        <v>0.645833333333333</v>
      </c>
      <c r="G11" s="104" t="s">
        <v>16</v>
      </c>
      <c r="H11" s="77" t="s">
        <v>256</v>
      </c>
      <c r="I11" s="77" t="s">
        <v>898</v>
      </c>
      <c r="J11" s="77" t="s">
        <v>35</v>
      </c>
      <c r="K11" s="77" t="s">
        <v>69</v>
      </c>
      <c r="L11" s="77" t="s">
        <v>899</v>
      </c>
      <c r="M11" s="104"/>
      <c r="N11" s="103">
        <v>153</v>
      </c>
      <c r="O11" s="63">
        <f>VLOOKUP(A11,HTcorescores,15)</f>
        <v>39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4</v>
      </c>
      <c r="S11" s="63">
        <f>VLOOKUP(A11,HTcorescores,19)</f>
        <v>0</v>
      </c>
      <c r="T11" s="63">
        <f>VLOOKUP(A11,HTcorescores,20)</f>
        <v>43</v>
      </c>
      <c r="U11" s="67">
        <f>RANK(T11,$T$3:$T$21,1)</f>
        <v>9</v>
      </c>
      <c r="V11" s="68">
        <f>VLOOKUP(A11,HTcorescores,21)</f>
        <v>0</v>
      </c>
    </row>
    <row r="12" s="93" customFormat="1" ht="30" customHeight="1" spans="1:22">
      <c r="A12" s="103">
        <v>165</v>
      </c>
      <c r="B12" s="104" t="s">
        <v>437</v>
      </c>
      <c r="C12" s="104" t="s">
        <v>482</v>
      </c>
      <c r="D12" s="107">
        <v>0.554166666666666</v>
      </c>
      <c r="E12" s="107">
        <v>0.641666666666667</v>
      </c>
      <c r="F12" s="107">
        <v>0.6625</v>
      </c>
      <c r="G12" s="104" t="s">
        <v>16</v>
      </c>
      <c r="H12" s="77" t="s">
        <v>256</v>
      </c>
      <c r="I12" s="77" t="s">
        <v>898</v>
      </c>
      <c r="J12" s="77" t="s">
        <v>629</v>
      </c>
      <c r="K12" s="77" t="s">
        <v>69</v>
      </c>
      <c r="L12" s="77" t="s">
        <v>917</v>
      </c>
      <c r="M12" s="104"/>
      <c r="N12" s="103">
        <v>165</v>
      </c>
      <c r="O12" s="63">
        <f>VLOOKUP(A12,HTcorescores,15)</f>
        <v>34.5</v>
      </c>
      <c r="P12" s="63">
        <f>VLOOKUP(A12,HTcorescores,16)</f>
        <v>0</v>
      </c>
      <c r="Q12" s="63">
        <f>VLOOKUP(A12,HTcorescores,17)</f>
        <v>0</v>
      </c>
      <c r="R12" s="63">
        <f>VLOOKUP(A12,HTcorescores,18)</f>
        <v>8.8</v>
      </c>
      <c r="S12" s="63">
        <f>VLOOKUP(A12,HTcorescores,19)</f>
        <v>0</v>
      </c>
      <c r="T12" s="63">
        <f>VLOOKUP(A12,HTcorescores,20)</f>
        <v>43.3</v>
      </c>
      <c r="U12" s="67">
        <f>RANK(T12,$T$3:$T$21,1)</f>
        <v>10</v>
      </c>
      <c r="V12" s="68">
        <f>VLOOKUP(A12,HTcorescores,21)</f>
        <v>0</v>
      </c>
    </row>
    <row r="13" s="93" customFormat="1" ht="30" customHeight="1" spans="1:22">
      <c r="A13" s="103">
        <v>148</v>
      </c>
      <c r="B13" s="104" t="s">
        <v>437</v>
      </c>
      <c r="C13" s="104" t="s">
        <v>482</v>
      </c>
      <c r="D13" s="107">
        <v>0.529166666666666</v>
      </c>
      <c r="E13" s="107">
        <v>0.618055555555556</v>
      </c>
      <c r="F13" s="107">
        <v>0.638888888888889</v>
      </c>
      <c r="G13" s="104" t="s">
        <v>16</v>
      </c>
      <c r="H13" s="77" t="s">
        <v>30</v>
      </c>
      <c r="I13" s="77" t="s">
        <v>124</v>
      </c>
      <c r="J13" s="77" t="s">
        <v>32</v>
      </c>
      <c r="K13" s="77" t="s">
        <v>33</v>
      </c>
      <c r="L13" s="77" t="s">
        <v>886</v>
      </c>
      <c r="M13" s="104"/>
      <c r="N13" s="103">
        <v>148</v>
      </c>
      <c r="O13" s="63">
        <f>VLOOKUP(A13,HTcorescores,15)</f>
        <v>35.75</v>
      </c>
      <c r="P13" s="63">
        <f>VLOOKUP(A13,HTcorescores,16)</f>
        <v>8</v>
      </c>
      <c r="Q13" s="63">
        <f>VLOOKUP(A13,HTcorescores,17)</f>
        <v>0</v>
      </c>
      <c r="R13" s="63">
        <f>VLOOKUP(A13,HTcorescores,18)</f>
        <v>0</v>
      </c>
      <c r="S13" s="63">
        <f>VLOOKUP(A13,HTcorescores,19)</f>
        <v>0</v>
      </c>
      <c r="T13" s="63">
        <f>VLOOKUP(A13,HTcorescores,20)</f>
        <v>43.75</v>
      </c>
      <c r="U13" s="67">
        <f>RANK(T13,$T$3:$T$21,1)</f>
        <v>11</v>
      </c>
      <c r="V13" s="68">
        <f>VLOOKUP(A13,HTcorescores,21)</f>
        <v>0</v>
      </c>
    </row>
    <row r="14" s="93" customFormat="1" ht="30" customHeight="1" spans="1:22">
      <c r="A14" s="103">
        <v>159</v>
      </c>
      <c r="B14" s="104" t="s">
        <v>437</v>
      </c>
      <c r="C14" s="104" t="s">
        <v>482</v>
      </c>
      <c r="D14" s="107">
        <v>0.545833333333332</v>
      </c>
      <c r="E14" s="107">
        <v>0.633333333333333</v>
      </c>
      <c r="F14" s="107">
        <v>0.654166666666667</v>
      </c>
      <c r="G14" s="104" t="s">
        <v>16</v>
      </c>
      <c r="H14" s="77" t="s">
        <v>30</v>
      </c>
      <c r="I14" s="77" t="s">
        <v>124</v>
      </c>
      <c r="J14" s="77" t="s">
        <v>483</v>
      </c>
      <c r="K14" s="77" t="s">
        <v>69</v>
      </c>
      <c r="L14" s="128" t="s">
        <v>484</v>
      </c>
      <c r="M14" s="104"/>
      <c r="N14" s="103">
        <v>159</v>
      </c>
      <c r="O14" s="63">
        <f>VLOOKUP(A14,HTcorescores,15)</f>
        <v>39.75</v>
      </c>
      <c r="P14" s="63">
        <f>VLOOKUP(A14,HTcorescores,16)</f>
        <v>4</v>
      </c>
      <c r="Q14" s="63">
        <f>VLOOKUP(A14,HTcorescores,17)</f>
        <v>0</v>
      </c>
      <c r="R14" s="63">
        <f>VLOOKUP(A14,HTcorescores,18)</f>
        <v>0.8</v>
      </c>
      <c r="S14" s="63">
        <f>VLOOKUP(A14,HTcorescores,19)</f>
        <v>0</v>
      </c>
      <c r="T14" s="63">
        <f>VLOOKUP(A14,HTcorescores,20)</f>
        <v>44.55</v>
      </c>
      <c r="U14" s="67">
        <f>RANK(T14,$T$3:$T$21,1)</f>
        <v>12</v>
      </c>
      <c r="V14" s="68">
        <f>VLOOKUP(A14,HTcorescores,21)</f>
        <v>0</v>
      </c>
    </row>
    <row r="15" s="93" customFormat="1" ht="30" customHeight="1" spans="1:22">
      <c r="A15" s="103">
        <v>168</v>
      </c>
      <c r="B15" s="104" t="s">
        <v>437</v>
      </c>
      <c r="C15" s="104" t="s">
        <v>482</v>
      </c>
      <c r="D15" s="106">
        <v>0.558333333333332</v>
      </c>
      <c r="E15" s="107">
        <v>0.645833333333334</v>
      </c>
      <c r="F15" s="107">
        <v>0.666666666666666</v>
      </c>
      <c r="G15" s="104" t="s">
        <v>16</v>
      </c>
      <c r="H15" s="77" t="s">
        <v>30</v>
      </c>
      <c r="I15" s="77" t="s">
        <v>905</v>
      </c>
      <c r="J15" s="77" t="s">
        <v>921</v>
      </c>
      <c r="K15" s="77" t="s">
        <v>922</v>
      </c>
      <c r="L15" s="77" t="s">
        <v>923</v>
      </c>
      <c r="M15" s="104"/>
      <c r="N15" s="103">
        <v>168</v>
      </c>
      <c r="O15" s="63">
        <f>VLOOKUP(A15,HTcorescores,15)</f>
        <v>35.5</v>
      </c>
      <c r="P15" s="63">
        <f>VLOOKUP(A15,HTcorescores,16)</f>
        <v>4</v>
      </c>
      <c r="Q15" s="63">
        <f>VLOOKUP(A15,HTcorescores,17)</f>
        <v>0</v>
      </c>
      <c r="R15" s="63">
        <f>VLOOKUP(A15,HTcorescores,18)</f>
        <v>6.8</v>
      </c>
      <c r="S15" s="63">
        <f>VLOOKUP(A15,HTcorescores,19)</f>
        <v>0</v>
      </c>
      <c r="T15" s="63">
        <f>VLOOKUP(A15,HTcorescores,20)</f>
        <v>46.3</v>
      </c>
      <c r="U15" s="67">
        <f>RANK(T15,$T$3:$T$21,1)</f>
        <v>13</v>
      </c>
      <c r="V15" s="68">
        <f>VLOOKUP(A15,HTcorescores,21)</f>
        <v>0</v>
      </c>
    </row>
    <row r="16" s="93" customFormat="1" ht="30" customHeight="1" spans="1:22">
      <c r="A16" s="103">
        <v>177</v>
      </c>
      <c r="B16" s="104" t="s">
        <v>437</v>
      </c>
      <c r="C16" s="104" t="s">
        <v>482</v>
      </c>
      <c r="D16" s="106">
        <v>0.595833333333337</v>
      </c>
      <c r="E16" s="107">
        <v>0.665277777777778</v>
      </c>
      <c r="F16" s="107">
        <v>0.686111111111111</v>
      </c>
      <c r="G16" s="104" t="s">
        <v>16</v>
      </c>
      <c r="H16" s="108" t="s">
        <v>182</v>
      </c>
      <c r="I16" s="77" t="s">
        <v>72</v>
      </c>
      <c r="J16" s="77" t="s">
        <v>938</v>
      </c>
      <c r="K16" s="77" t="s">
        <v>39</v>
      </c>
      <c r="L16" s="77" t="s">
        <v>494</v>
      </c>
      <c r="M16" s="104"/>
      <c r="N16" s="103">
        <v>177</v>
      </c>
      <c r="O16" s="63">
        <f>VLOOKUP(A16,HTcorescores,15)</f>
        <v>39.5</v>
      </c>
      <c r="P16" s="63">
        <f>VLOOKUP(A16,HTcorescores,16)</f>
        <v>4</v>
      </c>
      <c r="Q16" s="63">
        <f>VLOOKUP(A16,HTcorescores,17)</f>
        <v>0</v>
      </c>
      <c r="R16" s="63">
        <f>VLOOKUP(A16,HTcorescores,18)</f>
        <v>4</v>
      </c>
      <c r="S16" s="63">
        <f>VLOOKUP(A16,HTcorescores,19)</f>
        <v>0</v>
      </c>
      <c r="T16" s="63">
        <f>VLOOKUP(A16,HTcorescores,20)</f>
        <v>47.5</v>
      </c>
      <c r="U16" s="67">
        <f>RANK(T16,$T$3:$T$21,1)</f>
        <v>14</v>
      </c>
      <c r="V16" s="68">
        <f>VLOOKUP(A16,HTcorescores,21)</f>
        <v>0</v>
      </c>
    </row>
    <row r="17" s="93" customFormat="1" ht="30" customHeight="1" spans="1:22">
      <c r="A17" s="103">
        <v>179</v>
      </c>
      <c r="B17" s="104" t="s">
        <v>437</v>
      </c>
      <c r="C17" s="104" t="s">
        <v>482</v>
      </c>
      <c r="D17" s="107">
        <v>0.604166666666671</v>
      </c>
      <c r="E17" s="107">
        <v>0.668055555555556</v>
      </c>
      <c r="F17" s="107">
        <v>0.688888888888889</v>
      </c>
      <c r="G17" s="104" t="s">
        <v>16</v>
      </c>
      <c r="H17" s="77" t="s">
        <v>21</v>
      </c>
      <c r="I17" s="77" t="s">
        <v>72</v>
      </c>
      <c r="J17" s="77" t="s">
        <v>170</v>
      </c>
      <c r="K17" s="77" t="s">
        <v>942</v>
      </c>
      <c r="L17" s="77" t="s">
        <v>192</v>
      </c>
      <c r="M17" s="104"/>
      <c r="N17" s="103">
        <v>179</v>
      </c>
      <c r="O17" s="63">
        <f>VLOOKUP(A17,HTcorescores,15)</f>
        <v>38.75</v>
      </c>
      <c r="P17" s="63">
        <f>VLOOKUP(A17,HTcorescores,16)</f>
        <v>4</v>
      </c>
      <c r="Q17" s="63">
        <f>VLOOKUP(A17,HTcorescores,17)</f>
        <v>0</v>
      </c>
      <c r="R17" s="63">
        <f>VLOOKUP(A17,HTcorescores,18)</f>
        <v>7.2</v>
      </c>
      <c r="S17" s="63">
        <f>VLOOKUP(A17,HTcorescores,19)</f>
        <v>0</v>
      </c>
      <c r="T17" s="63">
        <f>VLOOKUP(A17,HTcorescores,20)</f>
        <v>49.95</v>
      </c>
      <c r="U17" s="67">
        <f>RANK(T17,$T$3:$T$21,1)</f>
        <v>15</v>
      </c>
      <c r="V17" s="68">
        <f>VLOOKUP(A17,HTcorescores,21)</f>
        <v>0</v>
      </c>
    </row>
    <row r="18" s="93" customFormat="1" ht="30" customHeight="1" spans="1:22">
      <c r="A18" s="103">
        <v>175</v>
      </c>
      <c r="B18" s="104" t="s">
        <v>437</v>
      </c>
      <c r="C18" s="104" t="s">
        <v>482</v>
      </c>
      <c r="D18" s="106">
        <v>0.587500000000003</v>
      </c>
      <c r="E18" s="107">
        <v>0.6625</v>
      </c>
      <c r="F18" s="107">
        <v>0.683333333333333</v>
      </c>
      <c r="G18" s="104" t="s">
        <v>16</v>
      </c>
      <c r="H18" s="77" t="s">
        <v>30</v>
      </c>
      <c r="I18" s="77" t="s">
        <v>905</v>
      </c>
      <c r="J18" s="77" t="s">
        <v>32</v>
      </c>
      <c r="K18" s="77" t="s">
        <v>33</v>
      </c>
      <c r="L18" s="77" t="s">
        <v>936</v>
      </c>
      <c r="M18" s="104"/>
      <c r="N18" s="103">
        <v>175</v>
      </c>
      <c r="O18" s="63">
        <f>VLOOKUP(A18,HTcorescores,15)</f>
        <v>32.75</v>
      </c>
      <c r="P18" s="63">
        <f>VLOOKUP(A18,HTcorescores,16)</f>
        <v>0</v>
      </c>
      <c r="Q18" s="63">
        <f>VLOOKUP(A18,HTcorescores,17)</f>
        <v>0</v>
      </c>
      <c r="R18" s="63">
        <f>VLOOKUP(A18,HTcorescores,18)</f>
        <v>1.2</v>
      </c>
      <c r="S18" s="63">
        <f>VLOOKUP(A18,HTcorescores,19)</f>
        <v>20</v>
      </c>
      <c r="T18" s="63">
        <f>VLOOKUP(A18,HTcorescores,20)</f>
        <v>53.95</v>
      </c>
      <c r="U18" s="67">
        <f>RANK(T18,$T$3:$T$21,1)</f>
        <v>16</v>
      </c>
      <c r="V18" s="68">
        <f>VLOOKUP(A18,HTcorescores,21)</f>
        <v>0</v>
      </c>
    </row>
    <row r="19" s="93" customFormat="1" ht="30" customHeight="1" spans="1:22">
      <c r="A19" s="103">
        <v>176</v>
      </c>
      <c r="B19" s="104" t="s">
        <v>437</v>
      </c>
      <c r="C19" s="104" t="s">
        <v>482</v>
      </c>
      <c r="D19" s="107">
        <v>0.59166666666667</v>
      </c>
      <c r="E19" s="107">
        <v>0.663888888888889</v>
      </c>
      <c r="F19" s="107">
        <v>0.684722222222222</v>
      </c>
      <c r="G19" s="104" t="s">
        <v>16</v>
      </c>
      <c r="H19" s="108" t="s">
        <v>182</v>
      </c>
      <c r="I19" s="77" t="s">
        <v>72</v>
      </c>
      <c r="J19" s="77" t="s">
        <v>18</v>
      </c>
      <c r="K19" s="77" t="s">
        <v>338</v>
      </c>
      <c r="L19" s="77" t="s">
        <v>937</v>
      </c>
      <c r="M19" s="104"/>
      <c r="N19" s="103">
        <v>176</v>
      </c>
      <c r="O19" s="63">
        <f>VLOOKUP(A19,HTcorescores,15)</f>
        <v>40.25</v>
      </c>
      <c r="P19" s="63">
        <f>VLOOKUP(A19,HTcorescores,16)</f>
        <v>4</v>
      </c>
      <c r="Q19" s="63">
        <f>VLOOKUP(A19,HTcorescores,17)</f>
        <v>0</v>
      </c>
      <c r="R19" s="63">
        <f>VLOOKUP(A19,HTcorescores,18)</f>
        <v>40.4</v>
      </c>
      <c r="S19" s="63">
        <f>VLOOKUP(A19,HTcorescores,19)</f>
        <v>60</v>
      </c>
      <c r="T19" s="63">
        <f>VLOOKUP(A19,HTcorescores,20)</f>
        <v>144.65</v>
      </c>
      <c r="U19" s="67">
        <f>RANK(T19,$T$3:$T$21,1)</f>
        <v>17</v>
      </c>
      <c r="V19" s="68">
        <f>VLOOKUP(A19,HTcorescores,21)</f>
        <v>0</v>
      </c>
    </row>
    <row r="20" s="93" customFormat="1" ht="30" customHeight="1" spans="1:22">
      <c r="A20" s="103">
        <v>171</v>
      </c>
      <c r="B20" s="104" t="s">
        <v>437</v>
      </c>
      <c r="C20" s="104" t="s">
        <v>482</v>
      </c>
      <c r="D20" s="107">
        <v>0.570833333333332</v>
      </c>
      <c r="E20" s="107">
        <v>0.656944444444444</v>
      </c>
      <c r="F20" s="107">
        <v>0.677777777777778</v>
      </c>
      <c r="G20" s="104" t="s">
        <v>16</v>
      </c>
      <c r="H20" s="77" t="s">
        <v>256</v>
      </c>
      <c r="I20" s="77" t="s">
        <v>898</v>
      </c>
      <c r="J20" s="77" t="s">
        <v>73</v>
      </c>
      <c r="K20" s="77" t="s">
        <v>927</v>
      </c>
      <c r="L20" s="77" t="s">
        <v>928</v>
      </c>
      <c r="M20" s="104"/>
      <c r="N20" s="103">
        <v>171</v>
      </c>
      <c r="O20" s="63">
        <f>VLOOKUP(A20,HTcorescores,15)</f>
        <v>37.28</v>
      </c>
      <c r="P20" s="63">
        <f>VLOOKUP(A20,HTcorescores,16)</f>
        <v>4</v>
      </c>
      <c r="Q20" s="63">
        <f>VLOOKUP(A20,HTcorescores,17)</f>
        <v>0</v>
      </c>
      <c r="R20" s="63" t="str">
        <f>VLOOKUP(A20,HTcorescores,18)</f>
        <v>E</v>
      </c>
      <c r="S20" s="63" t="str">
        <f>VLOOKUP(A20,HTcorescores,19)</f>
        <v>E</v>
      </c>
      <c r="T20" s="63" t="str">
        <f>VLOOKUP(A20,HTcorescores,20)</f>
        <v>E</v>
      </c>
      <c r="U20" s="67" t="s">
        <v>639</v>
      </c>
      <c r="V20" s="68">
        <f>VLOOKUP(A20,HTcorescores,21)</f>
        <v>0</v>
      </c>
    </row>
    <row r="21" s="93" customFormat="1" ht="30" customHeight="1" spans="1:22">
      <c r="A21" s="103">
        <v>178</v>
      </c>
      <c r="B21" s="104" t="s">
        <v>437</v>
      </c>
      <c r="C21" s="104" t="s">
        <v>482</v>
      </c>
      <c r="D21" s="107">
        <v>0.600000000000004</v>
      </c>
      <c r="E21" s="107">
        <v>0.666666666666667</v>
      </c>
      <c r="F21" s="107">
        <v>0.6875</v>
      </c>
      <c r="G21" s="104" t="s">
        <v>16</v>
      </c>
      <c r="H21" s="77" t="s">
        <v>71</v>
      </c>
      <c r="I21" s="77" t="s">
        <v>72</v>
      </c>
      <c r="J21" s="77" t="s">
        <v>939</v>
      </c>
      <c r="K21" s="77" t="s">
        <v>940</v>
      </c>
      <c r="L21" s="129" t="s">
        <v>941</v>
      </c>
      <c r="M21" s="104"/>
      <c r="N21" s="103">
        <v>178</v>
      </c>
      <c r="O21" s="63">
        <f>VLOOKUP(A21,HTcorescores,15)</f>
        <v>34.5</v>
      </c>
      <c r="P21" s="63">
        <f>VLOOKUP(A21,HTcorescores,16)</f>
        <v>12</v>
      </c>
      <c r="Q21" s="63">
        <f>VLOOKUP(A21,HTcorescores,17)</f>
        <v>0</v>
      </c>
      <c r="R21" s="63" t="str">
        <f>VLOOKUP(A21,HTcorescores,18)</f>
        <v>E</v>
      </c>
      <c r="S21" s="63" t="str">
        <f>VLOOKUP(A21,HTcorescores,19)</f>
        <v>E</v>
      </c>
      <c r="T21" s="63" t="str">
        <f>VLOOKUP(A21,HTcorescores,20)</f>
        <v>E</v>
      </c>
      <c r="U21" s="67" t="s">
        <v>639</v>
      </c>
      <c r="V21" s="68">
        <f>VLOOKUP(A21,HTcorescores,21)</f>
        <v>0</v>
      </c>
    </row>
  </sheetData>
  <sortState ref="A3:V21">
    <sortCondition ref="U3:U21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83" fitToHeight="0" orientation="landscape"/>
  <headerFooter>
    <oddFooter>&amp;CPage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14"/>
  <sheetViews>
    <sheetView topLeftCell="E6" workbookViewId="0">
      <selection activeCell="K16" sqref="K16"/>
    </sheetView>
  </sheetViews>
  <sheetFormatPr defaultColWidth="9" defaultRowHeight="15"/>
  <cols>
    <col min="1" max="1" width="8.55238095238095" customWidth="1"/>
    <col min="2" max="2" width="5.88571428571429" style="1" customWidth="1"/>
    <col min="3" max="3" width="5.88571428571429" customWidth="1"/>
    <col min="4" max="4" width="26.1047619047619" customWidth="1"/>
    <col min="5" max="5" width="26.552380952381" customWidth="1"/>
    <col min="6" max="6" width="13.8857142857143" customWidth="1"/>
    <col min="7" max="7" width="14.552380952381" customWidth="1"/>
    <col min="8" max="8" width="35.552380952381" customWidth="1"/>
    <col min="9" max="10" width="11" customWidth="1"/>
    <col min="11" max="11" width="11.3333333333333" customWidth="1"/>
  </cols>
  <sheetData>
    <row r="1" ht="24" spans="1:10">
      <c r="A1" s="69" t="s">
        <v>1048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71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84" t="s">
        <v>1014</v>
      </c>
    </row>
    <row r="3" s="93" customFormat="1" ht="30" customHeight="1" spans="1:18">
      <c r="A3" s="112">
        <v>49</v>
      </c>
      <c r="B3" s="113" t="s">
        <v>13</v>
      </c>
      <c r="C3" s="114" t="s">
        <v>14</v>
      </c>
      <c r="D3" s="115" t="s">
        <v>30</v>
      </c>
      <c r="E3" s="115" t="s">
        <v>302</v>
      </c>
      <c r="F3" s="115" t="s">
        <v>32</v>
      </c>
      <c r="G3" s="115" t="s">
        <v>33</v>
      </c>
      <c r="H3" s="115" t="s">
        <v>704</v>
      </c>
      <c r="I3" s="85">
        <f>VLOOKUP(A3,HTcorescores,20)</f>
        <v>39.25</v>
      </c>
      <c r="J3" s="122"/>
      <c r="K3" s="123"/>
      <c r="L3" s="124"/>
      <c r="M3" s="124"/>
      <c r="N3" s="124"/>
      <c r="O3" s="124"/>
      <c r="P3" s="124"/>
      <c r="Q3" s="124"/>
      <c r="R3" s="124"/>
    </row>
    <row r="4" s="93" customFormat="1" ht="30" customHeight="1" spans="1:18">
      <c r="A4" s="116">
        <v>31</v>
      </c>
      <c r="B4" s="104" t="s">
        <v>13</v>
      </c>
      <c r="C4" s="117" t="s">
        <v>14</v>
      </c>
      <c r="D4" s="77" t="s">
        <v>30</v>
      </c>
      <c r="E4" s="77" t="s">
        <v>302</v>
      </c>
      <c r="F4" s="77" t="s">
        <v>376</v>
      </c>
      <c r="G4" s="77" t="s">
        <v>681</v>
      </c>
      <c r="H4" s="77" t="s">
        <v>682</v>
      </c>
      <c r="I4" s="85">
        <f>VLOOKUP(A4,HTcorescores,20)</f>
        <v>49</v>
      </c>
      <c r="J4" s="103"/>
      <c r="K4" s="125"/>
      <c r="L4" s="124"/>
      <c r="M4" s="124"/>
      <c r="N4" s="124"/>
      <c r="O4" s="124"/>
      <c r="P4" s="124"/>
      <c r="Q4" s="124"/>
      <c r="R4" s="124"/>
    </row>
    <row r="5" s="93" customFormat="1" ht="30" customHeight="1" spans="1:18">
      <c r="A5" s="116">
        <v>40</v>
      </c>
      <c r="B5" s="104" t="s">
        <v>13</v>
      </c>
      <c r="C5" s="117" t="s">
        <v>14</v>
      </c>
      <c r="D5" s="77" t="s">
        <v>30</v>
      </c>
      <c r="E5" s="77" t="s">
        <v>302</v>
      </c>
      <c r="F5" s="77" t="s">
        <v>35</v>
      </c>
      <c r="G5" s="77" t="s">
        <v>82</v>
      </c>
      <c r="H5" s="77" t="s">
        <v>83</v>
      </c>
      <c r="I5" s="85">
        <f>VLOOKUP(A5,HTcorescores,20)</f>
        <v>60.55</v>
      </c>
      <c r="J5" s="103"/>
      <c r="K5" s="125"/>
      <c r="L5" s="124"/>
      <c r="M5" s="124"/>
      <c r="N5" s="124"/>
      <c r="O5" s="124"/>
      <c r="P5" s="124"/>
      <c r="Q5" s="124"/>
      <c r="R5" s="124"/>
    </row>
    <row r="6" s="93" customFormat="1" ht="30" customHeight="1" spans="1:18">
      <c r="A6" s="118">
        <v>58</v>
      </c>
      <c r="B6" s="119" t="s">
        <v>13</v>
      </c>
      <c r="C6" s="120" t="s">
        <v>14</v>
      </c>
      <c r="D6" s="121" t="s">
        <v>30</v>
      </c>
      <c r="E6" s="121" t="s">
        <v>302</v>
      </c>
      <c r="F6" s="121" t="s">
        <v>65</v>
      </c>
      <c r="G6" s="121" t="s">
        <v>66</v>
      </c>
      <c r="H6" s="121" t="s">
        <v>717</v>
      </c>
      <c r="I6" s="85">
        <f>VLOOKUP(A6,HTcorescores,20)</f>
        <v>41.75</v>
      </c>
      <c r="J6" s="126">
        <f>SUM(I3:I6)-MAX(I3:I6)</f>
        <v>130</v>
      </c>
      <c r="K6" s="63" t="s">
        <v>1020</v>
      </c>
      <c r="L6" s="124"/>
      <c r="M6" s="124"/>
      <c r="N6" s="124"/>
      <c r="O6" s="124"/>
      <c r="P6" s="124"/>
      <c r="Q6" s="124"/>
      <c r="R6" s="124"/>
    </row>
    <row r="7" s="93" customFormat="1" ht="30" customHeight="1" spans="1:18">
      <c r="A7" s="112">
        <v>34</v>
      </c>
      <c r="B7" s="113" t="s">
        <v>13</v>
      </c>
      <c r="C7" s="114" t="s">
        <v>14</v>
      </c>
      <c r="D7" s="115" t="s">
        <v>30</v>
      </c>
      <c r="E7" s="115" t="s">
        <v>107</v>
      </c>
      <c r="F7" s="115" t="s">
        <v>84</v>
      </c>
      <c r="G7" s="115" t="s">
        <v>85</v>
      </c>
      <c r="H7" s="115" t="s">
        <v>86</v>
      </c>
      <c r="I7" s="85">
        <f>VLOOKUP(A7,HTcorescores,20)</f>
        <v>37</v>
      </c>
      <c r="J7" s="122"/>
      <c r="K7" s="123"/>
      <c r="L7" s="124"/>
      <c r="M7" s="124"/>
      <c r="N7" s="124"/>
      <c r="O7" s="124"/>
      <c r="P7" s="124"/>
      <c r="Q7" s="124"/>
      <c r="R7" s="124"/>
    </row>
    <row r="8" s="93" customFormat="1" ht="30" customHeight="1" spans="1:18">
      <c r="A8" s="116">
        <v>43</v>
      </c>
      <c r="B8" s="104" t="s">
        <v>13</v>
      </c>
      <c r="C8" s="117" t="s">
        <v>14</v>
      </c>
      <c r="D8" s="77" t="s">
        <v>30</v>
      </c>
      <c r="E8" s="77" t="s">
        <v>107</v>
      </c>
      <c r="F8" s="77" t="s">
        <v>523</v>
      </c>
      <c r="G8" s="77" t="s">
        <v>85</v>
      </c>
      <c r="H8" s="77" t="s">
        <v>524</v>
      </c>
      <c r="I8" s="85">
        <f>VLOOKUP(A8,HTcorescores,20)</f>
        <v>35.65</v>
      </c>
      <c r="J8" s="103"/>
      <c r="K8" s="125"/>
      <c r="L8" s="124"/>
      <c r="M8" s="124"/>
      <c r="N8" s="124"/>
      <c r="O8" s="124"/>
      <c r="P8" s="124"/>
      <c r="Q8" s="124"/>
      <c r="R8" s="124"/>
    </row>
    <row r="9" s="93" customFormat="1" ht="30" customHeight="1" spans="1:18">
      <c r="A9" s="116">
        <v>1</v>
      </c>
      <c r="B9" s="104" t="s">
        <v>13</v>
      </c>
      <c r="C9" s="117" t="s">
        <v>14</v>
      </c>
      <c r="D9" s="77" t="s">
        <v>30</v>
      </c>
      <c r="E9" s="77" t="s">
        <v>107</v>
      </c>
      <c r="F9" s="77" t="s">
        <v>617</v>
      </c>
      <c r="G9" s="77" t="s">
        <v>66</v>
      </c>
      <c r="H9" s="77" t="s">
        <v>618</v>
      </c>
      <c r="I9" s="85">
        <f>VLOOKUP(A9,HTcorescores,20)</f>
        <v>37</v>
      </c>
      <c r="J9" s="103"/>
      <c r="K9" s="125"/>
      <c r="L9" s="124"/>
      <c r="M9" s="124"/>
      <c r="N9" s="124"/>
      <c r="O9" s="124"/>
      <c r="P9" s="124"/>
      <c r="Q9" s="124"/>
      <c r="R9" s="124"/>
    </row>
    <row r="10" s="93" customFormat="1" ht="30" customHeight="1" spans="1:18">
      <c r="A10" s="118">
        <v>52</v>
      </c>
      <c r="B10" s="119" t="s">
        <v>13</v>
      </c>
      <c r="C10" s="120" t="s">
        <v>14</v>
      </c>
      <c r="D10" s="121" t="s">
        <v>30</v>
      </c>
      <c r="E10" s="121" t="s">
        <v>107</v>
      </c>
      <c r="F10" s="121" t="s">
        <v>708</v>
      </c>
      <c r="G10" s="121" t="s">
        <v>69</v>
      </c>
      <c r="H10" s="121" t="s">
        <v>709</v>
      </c>
      <c r="I10" s="85">
        <f>VLOOKUP(A10,HTcorescores,20)</f>
        <v>40.6</v>
      </c>
      <c r="J10" s="126">
        <f>SUM(I7:I10)-MAX(I7:I10)</f>
        <v>109.65</v>
      </c>
      <c r="K10" s="63" t="s">
        <v>1018</v>
      </c>
      <c r="L10" s="124"/>
      <c r="M10" s="124"/>
      <c r="N10" s="124"/>
      <c r="O10" s="124"/>
      <c r="P10" s="124"/>
      <c r="Q10" s="124"/>
      <c r="R10" s="124"/>
    </row>
    <row r="11" s="93" customFormat="1" ht="30" customHeight="1" spans="1:18">
      <c r="A11" s="112">
        <v>28</v>
      </c>
      <c r="B11" s="113" t="s">
        <v>13</v>
      </c>
      <c r="C11" s="114" t="s">
        <v>14</v>
      </c>
      <c r="D11" s="115" t="s">
        <v>26</v>
      </c>
      <c r="E11" s="115" t="s">
        <v>22</v>
      </c>
      <c r="F11" s="115" t="s">
        <v>495</v>
      </c>
      <c r="G11" s="115" t="s">
        <v>675</v>
      </c>
      <c r="H11" s="115" t="s">
        <v>676</v>
      </c>
      <c r="I11" s="85">
        <f>VLOOKUP(A11,HTcorescores,20)</f>
        <v>59.35</v>
      </c>
      <c r="J11" s="122"/>
      <c r="K11" s="123"/>
      <c r="L11" s="124"/>
      <c r="M11" s="124"/>
      <c r="N11" s="124"/>
      <c r="O11" s="124"/>
      <c r="P11" s="124"/>
      <c r="Q11" s="124"/>
      <c r="R11" s="124"/>
    </row>
    <row r="12" s="93" customFormat="1" ht="30" customHeight="1" spans="1:18">
      <c r="A12" s="116">
        <v>55</v>
      </c>
      <c r="B12" s="104" t="s">
        <v>13</v>
      </c>
      <c r="C12" s="117" t="s">
        <v>14</v>
      </c>
      <c r="D12" s="77" t="s">
        <v>26</v>
      </c>
      <c r="E12" s="77" t="s">
        <v>22</v>
      </c>
      <c r="F12" s="77" t="s">
        <v>495</v>
      </c>
      <c r="G12" s="77" t="s">
        <v>512</v>
      </c>
      <c r="H12" s="77" t="s">
        <v>513</v>
      </c>
      <c r="I12" s="85">
        <f>VLOOKUP(A12,HTcorescores,20)</f>
        <v>45.55</v>
      </c>
      <c r="J12" s="103"/>
      <c r="K12" s="125"/>
      <c r="L12" s="124"/>
      <c r="M12" s="124"/>
      <c r="N12" s="124"/>
      <c r="O12" s="124"/>
      <c r="P12" s="124"/>
      <c r="Q12" s="124"/>
      <c r="R12" s="124"/>
    </row>
    <row r="13" s="93" customFormat="1" ht="30" customHeight="1" spans="1:18">
      <c r="A13" s="116">
        <v>46</v>
      </c>
      <c r="B13" s="104" t="s">
        <v>13</v>
      </c>
      <c r="C13" s="117" t="s">
        <v>14</v>
      </c>
      <c r="D13" s="77" t="s">
        <v>26</v>
      </c>
      <c r="E13" s="77" t="s">
        <v>22</v>
      </c>
      <c r="F13" s="77" t="s">
        <v>68</v>
      </c>
      <c r="G13" s="77" t="s">
        <v>69</v>
      </c>
      <c r="H13" s="77" t="s">
        <v>1049</v>
      </c>
      <c r="I13" s="85">
        <f>VLOOKUP(A13,HTcorescores,20)</f>
        <v>63.95</v>
      </c>
      <c r="J13" s="103"/>
      <c r="K13" s="125"/>
      <c r="L13" s="124"/>
      <c r="M13" s="124"/>
      <c r="N13" s="124"/>
      <c r="O13" s="124"/>
      <c r="P13" s="124"/>
      <c r="Q13" s="124"/>
      <c r="R13" s="124"/>
    </row>
    <row r="14" s="93" customFormat="1" ht="30" customHeight="1" spans="1:18">
      <c r="A14" s="118">
        <v>37</v>
      </c>
      <c r="B14" s="119" t="s">
        <v>13</v>
      </c>
      <c r="C14" s="120" t="s">
        <v>14</v>
      </c>
      <c r="D14" s="121" t="s">
        <v>26</v>
      </c>
      <c r="E14" s="121" t="s">
        <v>22</v>
      </c>
      <c r="F14" s="121" t="s">
        <v>180</v>
      </c>
      <c r="G14" s="121" t="s">
        <v>521</v>
      </c>
      <c r="H14" s="121" t="s">
        <v>689</v>
      </c>
      <c r="I14" s="127">
        <f>VLOOKUP(A14,HTcorescores,20)</f>
        <v>56.35</v>
      </c>
      <c r="J14" s="126">
        <f>SUM(I11:I14)-MAX(I11:I14)</f>
        <v>161.25</v>
      </c>
      <c r="K14" s="63" t="s">
        <v>1021</v>
      </c>
      <c r="L14" s="124"/>
      <c r="M14" s="124"/>
      <c r="N14" s="124"/>
      <c r="O14" s="124"/>
      <c r="P14" s="124"/>
      <c r="Q14" s="124"/>
      <c r="R14" s="124"/>
    </row>
  </sheetData>
  <mergeCells count="2">
    <mergeCell ref="A1:I1"/>
    <mergeCell ref="F2:G2"/>
  </mergeCells>
  <pageMargins left="0.699305555555556" right="0.699305555555556" top="0.75" bottom="0.75" header="0.3" footer="0.3"/>
  <pageSetup paperSize="8" scale="7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2"/>
  <sheetViews>
    <sheetView topLeftCell="K11" workbookViewId="0">
      <selection activeCell="T22" sqref="T22"/>
    </sheetView>
  </sheetViews>
  <sheetFormatPr defaultColWidth="9.1047619047619" defaultRowHeight="15"/>
  <cols>
    <col min="1" max="1" width="10.1047619047619" style="95" customWidth="1"/>
    <col min="2" max="2" width="7.43809523809524" style="95" customWidth="1"/>
    <col min="3" max="3" width="9" style="95" customWidth="1"/>
    <col min="4" max="4" width="10.6666666666667" style="96" customWidth="1"/>
    <col min="5" max="6" width="6" style="96" customWidth="1"/>
    <col min="7" max="7" width="3.78095238095238" style="95" customWidth="1"/>
    <col min="8" max="8" width="27.6666666666667" style="96" customWidth="1"/>
    <col min="9" max="9" width="7.33333333333333" style="96" customWidth="1"/>
    <col min="10" max="10" width="12.2190476190476" style="96" customWidth="1"/>
    <col min="11" max="11" width="14.552380952381" style="96" customWidth="1"/>
    <col min="12" max="12" width="27.7809523809524" style="96" customWidth="1"/>
    <col min="13" max="13" width="8.78095238095238" style="95" customWidth="1"/>
    <col min="14" max="15" width="8.78095238095238" style="96" customWidth="1"/>
    <col min="16" max="16" width="10.2190476190476" style="95" customWidth="1"/>
    <col min="17" max="20" width="9.1047619047619" style="96"/>
    <col min="21" max="21" width="9.1047619047619" style="97"/>
    <col min="22" max="22" width="11" style="96" customWidth="1"/>
    <col min="23" max="16384" width="9.1047619047619" style="96"/>
  </cols>
  <sheetData>
    <row r="1" ht="29.25" customHeight="1" spans="1:16">
      <c r="A1" s="98" t="s">
        <v>1050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="92" customFormat="1" ht="30" spans="1:22">
      <c r="A2" s="99" t="s">
        <v>608</v>
      </c>
      <c r="B2" s="100" t="s">
        <v>1</v>
      </c>
      <c r="C2" s="99" t="s">
        <v>609</v>
      </c>
      <c r="D2" s="101" t="s">
        <v>610</v>
      </c>
      <c r="E2" s="101" t="s">
        <v>3</v>
      </c>
      <c r="F2" s="101" t="s">
        <v>4</v>
      </c>
      <c r="G2" s="101" t="s">
        <v>6</v>
      </c>
      <c r="H2" s="102" t="s">
        <v>7</v>
      </c>
      <c r="I2" s="102" t="s">
        <v>31</v>
      </c>
      <c r="J2" s="102" t="s">
        <v>9</v>
      </c>
      <c r="K2" s="102" t="s">
        <v>10</v>
      </c>
      <c r="L2" s="102" t="s">
        <v>11</v>
      </c>
      <c r="M2" s="101" t="s">
        <v>611</v>
      </c>
      <c r="N2" s="99" t="s">
        <v>608</v>
      </c>
      <c r="O2" s="109" t="s">
        <v>2</v>
      </c>
      <c r="P2" s="109" t="s">
        <v>3</v>
      </c>
      <c r="Q2" s="109" t="s">
        <v>612</v>
      </c>
      <c r="R2" s="109" t="s">
        <v>613</v>
      </c>
      <c r="S2" s="109" t="s">
        <v>614</v>
      </c>
      <c r="T2" s="109" t="s">
        <v>615</v>
      </c>
      <c r="U2" s="110" t="s">
        <v>1024</v>
      </c>
      <c r="V2" s="111" t="s">
        <v>616</v>
      </c>
    </row>
    <row r="3" s="93" customFormat="1" ht="30" customHeight="1" spans="1:22">
      <c r="A3" s="103">
        <v>1</v>
      </c>
      <c r="B3" s="104" t="s">
        <v>13</v>
      </c>
      <c r="C3" s="105" t="s">
        <v>14</v>
      </c>
      <c r="D3" s="106">
        <v>0.333333333333333</v>
      </c>
      <c r="E3" s="106">
        <v>0.366666666666667</v>
      </c>
      <c r="F3" s="106">
        <v>0.395833333333333</v>
      </c>
      <c r="G3" s="104" t="s">
        <v>16</v>
      </c>
      <c r="H3" s="77" t="s">
        <v>30</v>
      </c>
      <c r="I3" s="77" t="s">
        <v>107</v>
      </c>
      <c r="J3" s="77" t="s">
        <v>617</v>
      </c>
      <c r="K3" s="77" t="s">
        <v>66</v>
      </c>
      <c r="L3" s="77" t="s">
        <v>618</v>
      </c>
      <c r="M3" s="104"/>
      <c r="N3" s="103">
        <v>1</v>
      </c>
      <c r="O3" s="63">
        <f>VLOOKUP(A3,HTcorescores,15)</f>
        <v>35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2</v>
      </c>
      <c r="S3" s="63">
        <f>VLOOKUP(A3,HTcorescores,19)</f>
        <v>0</v>
      </c>
      <c r="T3" s="63">
        <f>VLOOKUP(A3,HTcorescores,20)</f>
        <v>37</v>
      </c>
      <c r="U3" s="67">
        <v>3</v>
      </c>
      <c r="V3" s="68">
        <f>VLOOKUP(A3,HTcorescores,21)</f>
        <v>0</v>
      </c>
    </row>
    <row r="4" s="93" customFormat="1" ht="30" customHeight="1" spans="1:22">
      <c r="A4" s="103">
        <v>4</v>
      </c>
      <c r="B4" s="104" t="s">
        <v>13</v>
      </c>
      <c r="C4" s="105" t="s">
        <v>14</v>
      </c>
      <c r="D4" s="107">
        <v>0.3375</v>
      </c>
      <c r="E4" s="107">
        <v>0.370833333333333</v>
      </c>
      <c r="F4" s="107">
        <v>0.4</v>
      </c>
      <c r="G4" s="104" t="s">
        <v>16</v>
      </c>
      <c r="H4" s="77" t="s">
        <v>71</v>
      </c>
      <c r="I4" s="77" t="s">
        <v>72</v>
      </c>
      <c r="J4" s="77" t="s">
        <v>73</v>
      </c>
      <c r="K4" s="77" t="s">
        <v>66</v>
      </c>
      <c r="L4" s="77" t="s">
        <v>74</v>
      </c>
      <c r="M4" s="104"/>
      <c r="N4" s="103">
        <v>4</v>
      </c>
      <c r="O4" s="63">
        <f>VLOOKUP(A4,HTcorescores,15)</f>
        <v>44.5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0</v>
      </c>
      <c r="S4" s="63">
        <f>VLOOKUP(A4,HTcorescores,19)</f>
        <v>0</v>
      </c>
      <c r="T4" s="63">
        <f>VLOOKUP(A4,HTcorescores,20)</f>
        <v>44.5</v>
      </c>
      <c r="U4" s="67">
        <f>RANK(T4,$T$3:$T$22,1)</f>
        <v>8</v>
      </c>
      <c r="V4" s="68">
        <f>VLOOKUP(A4,HTcorescores,21)</f>
        <v>0</v>
      </c>
    </row>
    <row r="5" s="93" customFormat="1" ht="30" customHeight="1" spans="1:22">
      <c r="A5" s="103">
        <v>7</v>
      </c>
      <c r="B5" s="104" t="s">
        <v>13</v>
      </c>
      <c r="C5" s="105" t="s">
        <v>14</v>
      </c>
      <c r="D5" s="106">
        <v>0.341666666666667</v>
      </c>
      <c r="E5" s="106">
        <v>0.375</v>
      </c>
      <c r="F5" s="106">
        <v>0.404166666666667</v>
      </c>
      <c r="G5" s="104" t="s">
        <v>16</v>
      </c>
      <c r="H5" s="77" t="s">
        <v>21</v>
      </c>
      <c r="I5" s="77" t="s">
        <v>72</v>
      </c>
      <c r="J5" s="77" t="s">
        <v>629</v>
      </c>
      <c r="K5" s="77" t="s">
        <v>515</v>
      </c>
      <c r="L5" s="77" t="s">
        <v>630</v>
      </c>
      <c r="M5" s="104"/>
      <c r="N5" s="103">
        <v>7</v>
      </c>
      <c r="O5" s="63" t="str">
        <f>VLOOKUP(A5,HTcorescores,15)</f>
        <v>W/D</v>
      </c>
      <c r="P5" s="63" t="str">
        <f>VLOOKUP(A5,HTcorescores,16)</f>
        <v>W/D</v>
      </c>
      <c r="Q5" s="63" t="str">
        <f>VLOOKUP(A5,HTcorescores,17)</f>
        <v>W/D</v>
      </c>
      <c r="R5" s="63" t="str">
        <f>VLOOKUP(A5,HTcorescores,18)</f>
        <v>W/D</v>
      </c>
      <c r="S5" s="63" t="str">
        <f>VLOOKUP(A5,HTcorescores,19)</f>
        <v>W/D</v>
      </c>
      <c r="T5" s="63" t="str">
        <f>VLOOKUP(A5,HTcorescores,20)</f>
        <v>W/D</v>
      </c>
      <c r="U5" s="67" t="s">
        <v>169</v>
      </c>
      <c r="V5" s="68">
        <f>VLOOKUP(A5,HTcorescores,21)</f>
        <v>0</v>
      </c>
    </row>
    <row r="6" s="94" customFormat="1" ht="30" customHeight="1" spans="1:22">
      <c r="A6" s="103">
        <v>10</v>
      </c>
      <c r="B6" s="104" t="s">
        <v>13</v>
      </c>
      <c r="C6" s="105" t="s">
        <v>14</v>
      </c>
      <c r="D6" s="107">
        <v>0.345833333333333</v>
      </c>
      <c r="E6" s="107">
        <v>0.379166666666667</v>
      </c>
      <c r="F6" s="107">
        <v>0.408333333333333</v>
      </c>
      <c r="G6" s="104" t="s">
        <v>16</v>
      </c>
      <c r="H6" s="77" t="s">
        <v>289</v>
      </c>
      <c r="I6" s="77" t="s">
        <v>72</v>
      </c>
      <c r="J6" s="77" t="s">
        <v>38</v>
      </c>
      <c r="K6" s="77" t="s">
        <v>498</v>
      </c>
      <c r="L6" s="77" t="s">
        <v>637</v>
      </c>
      <c r="M6" s="104"/>
      <c r="N6" s="103">
        <v>10</v>
      </c>
      <c r="O6" s="63">
        <f>VLOOKUP(A6,HTcorescores,15)</f>
        <v>32.5</v>
      </c>
      <c r="P6" s="63" t="str">
        <f>VLOOKUP(A6,HTcorescores,16)</f>
        <v>e</v>
      </c>
      <c r="Q6" s="63">
        <f>VLOOKUP(A6,HTcorescores,17)</f>
        <v>0</v>
      </c>
      <c r="R6" s="63">
        <f>VLOOKUP(A6,HTcorescores,18)</f>
        <v>0</v>
      </c>
      <c r="S6" s="63">
        <f>VLOOKUP(A6,HTcorescores,19)</f>
        <v>0</v>
      </c>
      <c r="T6" s="63" t="str">
        <f>VLOOKUP(A6,HTcorescores,20)</f>
        <v>E</v>
      </c>
      <c r="U6" s="67" t="s">
        <v>639</v>
      </c>
      <c r="V6" s="68">
        <f>VLOOKUP(A6,HTcorescores,21)</f>
        <v>0</v>
      </c>
    </row>
    <row r="7" s="93" customFormat="1" ht="30" customHeight="1" spans="1:22">
      <c r="A7" s="103">
        <v>13</v>
      </c>
      <c r="B7" s="104" t="s">
        <v>13</v>
      </c>
      <c r="C7" s="105" t="s">
        <v>14</v>
      </c>
      <c r="D7" s="106">
        <v>0.35</v>
      </c>
      <c r="E7" s="106">
        <v>0.383333333333333</v>
      </c>
      <c r="F7" s="106">
        <v>0.4125</v>
      </c>
      <c r="G7" s="104" t="s">
        <v>16</v>
      </c>
      <c r="H7" s="108" t="s">
        <v>182</v>
      </c>
      <c r="I7" s="77" t="s">
        <v>72</v>
      </c>
      <c r="J7" s="77" t="s">
        <v>644</v>
      </c>
      <c r="K7" s="77" t="s">
        <v>645</v>
      </c>
      <c r="L7" s="77" t="s">
        <v>646</v>
      </c>
      <c r="M7" s="104"/>
      <c r="N7" s="103">
        <v>13</v>
      </c>
      <c r="O7" s="63">
        <f>VLOOKUP(A7,HTcorescores,15)</f>
        <v>35.25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39.6</v>
      </c>
      <c r="S7" s="63">
        <f>VLOOKUP(A7,HTcorescores,19)</f>
        <v>100</v>
      </c>
      <c r="T7" s="63">
        <f>VLOOKUP(A7,HTcorescores,20)</f>
        <v>174.85</v>
      </c>
      <c r="U7" s="67">
        <f>RANK(T7,$T$3:$T$22,1)</f>
        <v>18</v>
      </c>
      <c r="V7" s="68">
        <f>VLOOKUP(A7,HTcorescores,21)</f>
        <v>0</v>
      </c>
    </row>
    <row r="8" s="93" customFormat="1" ht="30" customHeight="1" spans="1:22">
      <c r="A8" s="103">
        <v>16</v>
      </c>
      <c r="B8" s="104" t="s">
        <v>13</v>
      </c>
      <c r="C8" s="105" t="s">
        <v>14</v>
      </c>
      <c r="D8" s="107">
        <v>0.354166666666667</v>
      </c>
      <c r="E8" s="107">
        <v>0.3875</v>
      </c>
      <c r="F8" s="107">
        <v>0.416666666666667</v>
      </c>
      <c r="G8" s="104" t="s">
        <v>16</v>
      </c>
      <c r="H8" s="77" t="s">
        <v>101</v>
      </c>
      <c r="I8" s="77" t="s">
        <v>72</v>
      </c>
      <c r="J8" s="77" t="s">
        <v>213</v>
      </c>
      <c r="K8" s="77" t="s">
        <v>650</v>
      </c>
      <c r="L8" s="77" t="s">
        <v>651</v>
      </c>
      <c r="M8" s="104"/>
      <c r="N8" s="103">
        <v>16</v>
      </c>
      <c r="O8" s="63">
        <f>VLOOKUP(A8,HTcorescores,15)</f>
        <v>33.5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13.6</v>
      </c>
      <c r="S8" s="63">
        <f>VLOOKUP(A8,HTcorescores,19)</f>
        <v>40</v>
      </c>
      <c r="T8" s="63">
        <f>VLOOKUP(A8,HTcorescores,20)</f>
        <v>87.1</v>
      </c>
      <c r="U8" s="67">
        <f>RANK(T8,$T$3:$T$22,1)</f>
        <v>17</v>
      </c>
      <c r="V8" s="68">
        <f>VLOOKUP(A8,HTcorescores,21)</f>
        <v>0</v>
      </c>
    </row>
    <row r="9" s="93" customFormat="1" ht="30" customHeight="1" spans="1:22">
      <c r="A9" s="103">
        <v>19</v>
      </c>
      <c r="B9" s="104" t="s">
        <v>13</v>
      </c>
      <c r="C9" s="105" t="s">
        <v>14</v>
      </c>
      <c r="D9" s="106">
        <v>0.358333333333333</v>
      </c>
      <c r="E9" s="106">
        <v>0.391666666666667</v>
      </c>
      <c r="F9" s="106">
        <v>0.420833333333333</v>
      </c>
      <c r="G9" s="104" t="s">
        <v>16</v>
      </c>
      <c r="H9" s="77" t="s">
        <v>21</v>
      </c>
      <c r="I9" s="77" t="s">
        <v>72</v>
      </c>
      <c r="J9" s="77" t="s">
        <v>528</v>
      </c>
      <c r="K9" s="77" t="s">
        <v>529</v>
      </c>
      <c r="L9" s="77" t="s">
        <v>530</v>
      </c>
      <c r="M9" s="104"/>
      <c r="N9" s="103">
        <v>19</v>
      </c>
      <c r="O9" s="63">
        <f>VLOOKUP(A9,HTcorescores,15)</f>
        <v>43</v>
      </c>
      <c r="P9" s="63">
        <f>VLOOKUP(A9,HTcorescores,16)</f>
        <v>4</v>
      </c>
      <c r="Q9" s="63">
        <f>VLOOKUP(A9,HTcorescores,17)</f>
        <v>0</v>
      </c>
      <c r="R9" s="63">
        <f>VLOOKUP(A9,HTcorescores,18)</f>
        <v>2.4</v>
      </c>
      <c r="S9" s="63">
        <f>VLOOKUP(A9,HTcorescores,19)</f>
        <v>0</v>
      </c>
      <c r="T9" s="63">
        <f>VLOOKUP(A9,HTcorescores,20)</f>
        <v>49.4</v>
      </c>
      <c r="U9" s="67">
        <f>RANK(T9,$T$3:$T$22,1)</f>
        <v>11</v>
      </c>
      <c r="V9" s="68">
        <f>VLOOKUP(A9,HTcorescores,21)</f>
        <v>0</v>
      </c>
    </row>
    <row r="10" s="93" customFormat="1" ht="30" customHeight="1" spans="1:22">
      <c r="A10" s="103">
        <v>22</v>
      </c>
      <c r="B10" s="104" t="s">
        <v>13</v>
      </c>
      <c r="C10" s="105" t="s">
        <v>14</v>
      </c>
      <c r="D10" s="107">
        <v>0.3625</v>
      </c>
      <c r="E10" s="107">
        <v>0.395833333333333</v>
      </c>
      <c r="F10" s="107">
        <v>0.425</v>
      </c>
      <c r="G10" s="104" t="s">
        <v>16</v>
      </c>
      <c r="H10" s="77" t="s">
        <v>17</v>
      </c>
      <c r="I10" s="77" t="s">
        <v>72</v>
      </c>
      <c r="J10" s="77" t="s">
        <v>18</v>
      </c>
      <c r="K10" s="77" t="s">
        <v>36</v>
      </c>
      <c r="L10" s="77" t="s">
        <v>662</v>
      </c>
      <c r="M10" s="104"/>
      <c r="N10" s="103">
        <v>22</v>
      </c>
      <c r="O10" s="63">
        <f>VLOOKUP(A10,HTcorescores,15)</f>
        <v>38</v>
      </c>
      <c r="P10" s="63">
        <f>VLOOKUP(A10,HTcorescores,16)</f>
        <v>0</v>
      </c>
      <c r="Q10" s="63">
        <f>VLOOKUP(A10,HTcorescores,17)</f>
        <v>0</v>
      </c>
      <c r="R10" s="63">
        <f>VLOOKUP(A10,HTcorescores,18)</f>
        <v>0.4</v>
      </c>
      <c r="S10" s="63">
        <f>VLOOKUP(A10,HTcorescores,19)</f>
        <v>0</v>
      </c>
      <c r="T10" s="63">
        <f>VLOOKUP(A10,HTcorescores,20)</f>
        <v>38.4</v>
      </c>
      <c r="U10" s="67">
        <f>RANK(T10,$T$3:$T$22,1)</f>
        <v>4</v>
      </c>
      <c r="V10" s="68">
        <f>VLOOKUP(A10,HTcorescores,21)</f>
        <v>0</v>
      </c>
    </row>
    <row r="11" s="93" customFormat="1" ht="30" customHeight="1" spans="1:22">
      <c r="A11" s="103">
        <v>25</v>
      </c>
      <c r="B11" s="104" t="s">
        <v>13</v>
      </c>
      <c r="C11" s="105" t="s">
        <v>14</v>
      </c>
      <c r="D11" s="106">
        <v>0.366666666666667</v>
      </c>
      <c r="E11" s="106">
        <v>0.4</v>
      </c>
      <c r="F11" s="106">
        <v>0.429166666666667</v>
      </c>
      <c r="G11" s="104" t="s">
        <v>16</v>
      </c>
      <c r="H11" s="77" t="s">
        <v>17</v>
      </c>
      <c r="I11" s="77" t="s">
        <v>72</v>
      </c>
      <c r="J11" s="77" t="s">
        <v>27</v>
      </c>
      <c r="K11" s="77" t="s">
        <v>323</v>
      </c>
      <c r="L11" s="77" t="s">
        <v>668</v>
      </c>
      <c r="M11" s="104"/>
      <c r="N11" s="103">
        <v>25</v>
      </c>
      <c r="O11" s="63">
        <f>VLOOKUP(A11,HTcorescores,15)</f>
        <v>38.5</v>
      </c>
      <c r="P11" s="63">
        <f>VLOOKUP(A11,HTcorescores,16)</f>
        <v>12</v>
      </c>
      <c r="Q11" s="63">
        <f>VLOOKUP(A11,HTcorescores,17)</f>
        <v>0</v>
      </c>
      <c r="R11" s="63">
        <f>VLOOKUP(A11,HTcorescores,18)</f>
        <v>0</v>
      </c>
      <c r="S11" s="63">
        <f>VLOOKUP(A11,HTcorescores,19)</f>
        <v>0</v>
      </c>
      <c r="T11" s="63">
        <f>VLOOKUP(A11,HTcorescores,20)</f>
        <v>50.5</v>
      </c>
      <c r="U11" s="67">
        <f>RANK(T11,$T$3:$T$22,1)</f>
        <v>12</v>
      </c>
      <c r="V11" s="68">
        <f>VLOOKUP(A11,HTcorescores,21)</f>
        <v>0</v>
      </c>
    </row>
    <row r="12" s="93" customFormat="1" ht="30" customHeight="1" spans="1:22">
      <c r="A12" s="103">
        <v>28</v>
      </c>
      <c r="B12" s="104" t="s">
        <v>13</v>
      </c>
      <c r="C12" s="105" t="s">
        <v>14</v>
      </c>
      <c r="D12" s="107">
        <v>0.370833333333333</v>
      </c>
      <c r="E12" s="107">
        <v>0.404166666666667</v>
      </c>
      <c r="F12" s="107">
        <v>0.433333333333333</v>
      </c>
      <c r="G12" s="104" t="s">
        <v>16</v>
      </c>
      <c r="H12" s="77" t="s">
        <v>26</v>
      </c>
      <c r="I12" s="77" t="s">
        <v>22</v>
      </c>
      <c r="J12" s="77" t="s">
        <v>495</v>
      </c>
      <c r="K12" s="77" t="s">
        <v>675</v>
      </c>
      <c r="L12" s="77" t="s">
        <v>676</v>
      </c>
      <c r="M12" s="104"/>
      <c r="N12" s="103">
        <v>28</v>
      </c>
      <c r="O12" s="63">
        <f>VLOOKUP(A12,HTcorescores,15)</f>
        <v>35.75</v>
      </c>
      <c r="P12" s="63">
        <f>VLOOKUP(A12,HTcorescores,16)</f>
        <v>0</v>
      </c>
      <c r="Q12" s="63">
        <f>VLOOKUP(A12,HTcorescores,17)</f>
        <v>0</v>
      </c>
      <c r="R12" s="63">
        <f>VLOOKUP(A12,HTcorescores,18)</f>
        <v>23.6</v>
      </c>
      <c r="S12" s="63">
        <f>VLOOKUP(A12,HTcorescores,19)</f>
        <v>0</v>
      </c>
      <c r="T12" s="63">
        <f>VLOOKUP(A12,HTcorescores,20)</f>
        <v>59.35</v>
      </c>
      <c r="U12" s="67">
        <f>RANK(T12,$T$3:$T$22,1)</f>
        <v>14</v>
      </c>
      <c r="V12" s="68">
        <f>VLOOKUP(A12,HTcorescores,21)</f>
        <v>0</v>
      </c>
    </row>
    <row r="13" s="93" customFormat="1" ht="30" customHeight="1" spans="1:22">
      <c r="A13" s="103">
        <v>31</v>
      </c>
      <c r="B13" s="104" t="s">
        <v>13</v>
      </c>
      <c r="C13" s="105" t="s">
        <v>14</v>
      </c>
      <c r="D13" s="106">
        <v>0.375</v>
      </c>
      <c r="E13" s="106">
        <v>0.408333333333334</v>
      </c>
      <c r="F13" s="106">
        <v>0.437499999999999</v>
      </c>
      <c r="G13" s="104" t="s">
        <v>16</v>
      </c>
      <c r="H13" s="77" t="s">
        <v>30</v>
      </c>
      <c r="I13" s="77" t="s">
        <v>302</v>
      </c>
      <c r="J13" s="77" t="s">
        <v>376</v>
      </c>
      <c r="K13" s="77" t="s">
        <v>681</v>
      </c>
      <c r="L13" s="77" t="s">
        <v>682</v>
      </c>
      <c r="M13" s="104"/>
      <c r="N13" s="103">
        <v>31</v>
      </c>
      <c r="O13" s="63">
        <f>VLOOKUP(A13,HTcorescores,15)</f>
        <v>41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8</v>
      </c>
      <c r="S13" s="63">
        <f>VLOOKUP(A13,HTcorescores,19)</f>
        <v>0</v>
      </c>
      <c r="T13" s="63">
        <f>VLOOKUP(A13,HTcorescores,20)</f>
        <v>49</v>
      </c>
      <c r="U13" s="67">
        <f>RANK(T13,$T$3:$T$22,1)</f>
        <v>10</v>
      </c>
      <c r="V13" s="68">
        <f>VLOOKUP(A13,HTcorescores,21)</f>
        <v>0</v>
      </c>
    </row>
    <row r="14" s="93" customFormat="1" ht="30" customHeight="1" spans="1:22">
      <c r="A14" s="103">
        <v>34</v>
      </c>
      <c r="B14" s="104" t="s">
        <v>13</v>
      </c>
      <c r="C14" s="105" t="s">
        <v>14</v>
      </c>
      <c r="D14" s="107">
        <v>0.379166666666667</v>
      </c>
      <c r="E14" s="107">
        <v>0.412500000000001</v>
      </c>
      <c r="F14" s="107">
        <v>0.441666666666665</v>
      </c>
      <c r="G14" s="104" t="s">
        <v>16</v>
      </c>
      <c r="H14" s="77" t="s">
        <v>30</v>
      </c>
      <c r="I14" s="77" t="s">
        <v>107</v>
      </c>
      <c r="J14" s="77" t="s">
        <v>84</v>
      </c>
      <c r="K14" s="77" t="s">
        <v>85</v>
      </c>
      <c r="L14" s="77" t="s">
        <v>86</v>
      </c>
      <c r="M14" s="104"/>
      <c r="N14" s="103">
        <v>34</v>
      </c>
      <c r="O14" s="63">
        <f>VLOOKUP(A14,HTcorescores,15)</f>
        <v>31</v>
      </c>
      <c r="P14" s="63">
        <f>VLOOKUP(A14,HTcorescores,16)</f>
        <v>4</v>
      </c>
      <c r="Q14" s="63">
        <f>VLOOKUP(A14,HTcorescores,17)</f>
        <v>0</v>
      </c>
      <c r="R14" s="63">
        <f>VLOOKUP(A14,HTcorescores,18)</f>
        <v>2</v>
      </c>
      <c r="S14" s="63">
        <f>VLOOKUP(A14,HTcorescores,19)</f>
        <v>0</v>
      </c>
      <c r="T14" s="63">
        <f>VLOOKUP(A14,HTcorescores,20)</f>
        <v>37</v>
      </c>
      <c r="U14" s="67">
        <f>RANK(T14,$T$3:$T$22,1)</f>
        <v>2</v>
      </c>
      <c r="V14" s="68">
        <f>VLOOKUP(A14,HTcorescores,21)</f>
        <v>0</v>
      </c>
    </row>
    <row r="15" s="93" customFormat="1" ht="30" customHeight="1" spans="1:22">
      <c r="A15" s="103">
        <v>37</v>
      </c>
      <c r="B15" s="104" t="s">
        <v>13</v>
      </c>
      <c r="C15" s="105" t="s">
        <v>14</v>
      </c>
      <c r="D15" s="106">
        <v>0.383333333333333</v>
      </c>
      <c r="E15" s="106">
        <v>0.423611111111111</v>
      </c>
      <c r="F15" s="106">
        <v>0.445833333333331</v>
      </c>
      <c r="G15" s="104" t="s">
        <v>16</v>
      </c>
      <c r="H15" s="77" t="s">
        <v>26</v>
      </c>
      <c r="I15" s="77" t="s">
        <v>22</v>
      </c>
      <c r="J15" s="77" t="s">
        <v>180</v>
      </c>
      <c r="K15" s="77" t="s">
        <v>521</v>
      </c>
      <c r="L15" s="77" t="s">
        <v>689</v>
      </c>
      <c r="M15" s="104"/>
      <c r="N15" s="103">
        <v>37</v>
      </c>
      <c r="O15" s="63">
        <f>VLOOKUP(A15,HTcorescores,15)</f>
        <v>36.75</v>
      </c>
      <c r="P15" s="63">
        <f>VLOOKUP(A15,HTcorescores,16)</f>
        <v>4</v>
      </c>
      <c r="Q15" s="63">
        <f>VLOOKUP(A15,HTcorescores,17)</f>
        <v>0</v>
      </c>
      <c r="R15" s="63">
        <f>VLOOKUP(A15,HTcorescores,18)</f>
        <v>15.6</v>
      </c>
      <c r="S15" s="63">
        <f>VLOOKUP(A15,HTcorescores,19)</f>
        <v>0</v>
      </c>
      <c r="T15" s="63">
        <f>VLOOKUP(A15,HTcorescores,20)</f>
        <v>56.35</v>
      </c>
      <c r="U15" s="67">
        <f>RANK(T15,$T$3:$T$22,1)</f>
        <v>13</v>
      </c>
      <c r="V15" s="68">
        <f>VLOOKUP(A15,HTcorescores,21)</f>
        <v>0</v>
      </c>
    </row>
    <row r="16" s="93" customFormat="1" ht="30" customHeight="1" spans="1:22">
      <c r="A16" s="103">
        <v>40</v>
      </c>
      <c r="B16" s="104" t="s">
        <v>13</v>
      </c>
      <c r="C16" s="105" t="s">
        <v>14</v>
      </c>
      <c r="D16" s="107">
        <v>0.3875</v>
      </c>
      <c r="E16" s="107">
        <v>0.427777777777778</v>
      </c>
      <c r="F16" s="107">
        <v>0.449999999999997</v>
      </c>
      <c r="G16" s="104" t="s">
        <v>16</v>
      </c>
      <c r="H16" s="77" t="s">
        <v>30</v>
      </c>
      <c r="I16" s="77" t="s">
        <v>302</v>
      </c>
      <c r="J16" s="77" t="s">
        <v>35</v>
      </c>
      <c r="K16" s="77" t="s">
        <v>82</v>
      </c>
      <c r="L16" s="77" t="s">
        <v>83</v>
      </c>
      <c r="M16" s="104"/>
      <c r="N16" s="103">
        <v>40</v>
      </c>
      <c r="O16" s="63">
        <f>VLOOKUP(A16,HTcorescores,15)</f>
        <v>37.75</v>
      </c>
      <c r="P16" s="63">
        <f>VLOOKUP(A16,HTcorescores,16)</f>
        <v>0</v>
      </c>
      <c r="Q16" s="63">
        <f>VLOOKUP(A16,HTcorescores,17)</f>
        <v>0</v>
      </c>
      <c r="R16" s="63">
        <f>VLOOKUP(A16,HTcorescores,18)</f>
        <v>2.8</v>
      </c>
      <c r="S16" s="63">
        <f>VLOOKUP(A16,HTcorescores,19)</f>
        <v>20</v>
      </c>
      <c r="T16" s="63">
        <f>VLOOKUP(A16,HTcorescores,20)</f>
        <v>60.55</v>
      </c>
      <c r="U16" s="67">
        <f>RANK(T16,$T$3:$T$22,1)</f>
        <v>15</v>
      </c>
      <c r="V16" s="68">
        <f>VLOOKUP(A16,HTcorescores,21)</f>
        <v>0</v>
      </c>
    </row>
    <row r="17" s="93" customFormat="1" ht="30" customHeight="1" spans="1:22">
      <c r="A17" s="103">
        <v>43</v>
      </c>
      <c r="B17" s="104" t="s">
        <v>13</v>
      </c>
      <c r="C17" s="105" t="s">
        <v>14</v>
      </c>
      <c r="D17" s="106">
        <v>0.391666666666666</v>
      </c>
      <c r="E17" s="106">
        <v>0.431944444444445</v>
      </c>
      <c r="F17" s="106">
        <v>0.454166666666663</v>
      </c>
      <c r="G17" s="104" t="s">
        <v>16</v>
      </c>
      <c r="H17" s="77" t="s">
        <v>30</v>
      </c>
      <c r="I17" s="77" t="s">
        <v>107</v>
      </c>
      <c r="J17" s="77" t="s">
        <v>523</v>
      </c>
      <c r="K17" s="77" t="s">
        <v>85</v>
      </c>
      <c r="L17" s="77" t="s">
        <v>524</v>
      </c>
      <c r="M17" s="104"/>
      <c r="N17" s="103">
        <v>43</v>
      </c>
      <c r="O17" s="63">
        <f>VLOOKUP(A17,HTcorescores,15)</f>
        <v>35.25</v>
      </c>
      <c r="P17" s="63">
        <f>VLOOKUP(A17,HTcorescores,16)</f>
        <v>0</v>
      </c>
      <c r="Q17" s="63">
        <f>VLOOKUP(A17,HTcorescores,17)</f>
        <v>0</v>
      </c>
      <c r="R17" s="63">
        <f>VLOOKUP(A17,HTcorescores,18)</f>
        <v>0.4</v>
      </c>
      <c r="S17" s="63">
        <f>VLOOKUP(A17,HTcorescores,19)</f>
        <v>0</v>
      </c>
      <c r="T17" s="63">
        <f>VLOOKUP(A17,HTcorescores,20)</f>
        <v>35.65</v>
      </c>
      <c r="U17" s="67">
        <f>RANK(T17,$T$3:$T$22,1)</f>
        <v>1</v>
      </c>
      <c r="V17" s="68">
        <f>VLOOKUP(A17,HTcorescores,21)</f>
        <v>0</v>
      </c>
    </row>
    <row r="18" s="93" customFormat="1" ht="30" customHeight="1" spans="1:22">
      <c r="A18" s="103">
        <v>46</v>
      </c>
      <c r="B18" s="104" t="s">
        <v>13</v>
      </c>
      <c r="C18" s="105" t="s">
        <v>14</v>
      </c>
      <c r="D18" s="107">
        <v>0.395833333333333</v>
      </c>
      <c r="E18" s="107">
        <v>0.436111111111111</v>
      </c>
      <c r="F18" s="107">
        <v>0.458333333333329</v>
      </c>
      <c r="G18" s="104" t="s">
        <v>16</v>
      </c>
      <c r="H18" s="77" t="s">
        <v>26</v>
      </c>
      <c r="I18" s="77" t="s">
        <v>22</v>
      </c>
      <c r="J18" s="77" t="s">
        <v>68</v>
      </c>
      <c r="K18" s="77" t="s">
        <v>69</v>
      </c>
      <c r="L18" s="77" t="s">
        <v>1049</v>
      </c>
      <c r="M18" s="104"/>
      <c r="N18" s="103">
        <v>46</v>
      </c>
      <c r="O18" s="63">
        <f>VLOOKUP(A18,HTcorescores,15)</f>
        <v>28.75</v>
      </c>
      <c r="P18" s="63">
        <f>VLOOKUP(A18,HTcorescores,16)</f>
        <v>4</v>
      </c>
      <c r="Q18" s="63">
        <f>VLOOKUP(A18,HTcorescores,17)</f>
        <v>0</v>
      </c>
      <c r="R18" s="63">
        <f>VLOOKUP(A18,HTcorescores,18)</f>
        <v>11.2</v>
      </c>
      <c r="S18" s="63">
        <f>VLOOKUP(A18,HTcorescores,19)</f>
        <v>20</v>
      </c>
      <c r="T18" s="63">
        <f>VLOOKUP(A18,HTcorescores,20)</f>
        <v>63.95</v>
      </c>
      <c r="U18" s="67">
        <f>RANK(T18,$T$3:$T$22,1)</f>
        <v>16</v>
      </c>
      <c r="V18" s="68">
        <f>VLOOKUP(A18,HTcorescores,21)</f>
        <v>0</v>
      </c>
    </row>
    <row r="19" s="93" customFormat="1" ht="30" customHeight="1" spans="1:22">
      <c r="A19" s="103">
        <v>49</v>
      </c>
      <c r="B19" s="104" t="s">
        <v>13</v>
      </c>
      <c r="C19" s="105" t="s">
        <v>14</v>
      </c>
      <c r="D19" s="106">
        <v>0.408333333333333</v>
      </c>
      <c r="E19" s="107">
        <v>0.440277777777778</v>
      </c>
      <c r="F19" s="106">
        <v>0.4625</v>
      </c>
      <c r="G19" s="104" t="s">
        <v>16</v>
      </c>
      <c r="H19" s="77" t="s">
        <v>30</v>
      </c>
      <c r="I19" s="77" t="s">
        <v>302</v>
      </c>
      <c r="J19" s="77" t="s">
        <v>32</v>
      </c>
      <c r="K19" s="77" t="s">
        <v>33</v>
      </c>
      <c r="L19" s="77" t="s">
        <v>704</v>
      </c>
      <c r="M19" s="104"/>
      <c r="N19" s="103">
        <v>49</v>
      </c>
      <c r="O19" s="63">
        <f>VLOOKUP(A19,HTcorescores,15)</f>
        <v>35.25</v>
      </c>
      <c r="P19" s="63">
        <f>VLOOKUP(A19,HTcorescores,16)</f>
        <v>4</v>
      </c>
      <c r="Q19" s="63">
        <f>VLOOKUP(A19,HTcorescores,17)</f>
        <v>0</v>
      </c>
      <c r="R19" s="63">
        <f>VLOOKUP(A19,HTcorescores,18)</f>
        <v>0</v>
      </c>
      <c r="S19" s="63">
        <f>VLOOKUP(A19,HTcorescores,19)</f>
        <v>0</v>
      </c>
      <c r="T19" s="63">
        <f>VLOOKUP(A19,HTcorescores,20)</f>
        <v>39.25</v>
      </c>
      <c r="U19" s="67">
        <f>RANK(T19,$T$3:$T$22,1)</f>
        <v>5</v>
      </c>
      <c r="V19" s="68">
        <f>VLOOKUP(A19,HTcorescores,21)</f>
        <v>0</v>
      </c>
    </row>
    <row r="20" s="93" customFormat="1" ht="30" customHeight="1" spans="1:22">
      <c r="A20" s="103">
        <v>52</v>
      </c>
      <c r="B20" s="104" t="s">
        <v>13</v>
      </c>
      <c r="C20" s="105" t="s">
        <v>14</v>
      </c>
      <c r="D20" s="107">
        <v>0.4125</v>
      </c>
      <c r="E20" s="107">
        <v>0.444444444444444</v>
      </c>
      <c r="F20" s="107">
        <v>0.466666666666667</v>
      </c>
      <c r="G20" s="104" t="s">
        <v>16</v>
      </c>
      <c r="H20" s="77" t="s">
        <v>30</v>
      </c>
      <c r="I20" s="77" t="s">
        <v>107</v>
      </c>
      <c r="J20" s="77" t="s">
        <v>708</v>
      </c>
      <c r="K20" s="77" t="s">
        <v>69</v>
      </c>
      <c r="L20" s="77" t="s">
        <v>709</v>
      </c>
      <c r="M20" s="104"/>
      <c r="N20" s="103">
        <v>52</v>
      </c>
      <c r="O20" s="63">
        <f>VLOOKUP(A20,HTcorescores,15)</f>
        <v>37</v>
      </c>
      <c r="P20" s="63">
        <f>VLOOKUP(A20,HTcorescores,16)</f>
        <v>0</v>
      </c>
      <c r="Q20" s="63">
        <f>VLOOKUP(A20,HTcorescores,17)</f>
        <v>0</v>
      </c>
      <c r="R20" s="63">
        <f>VLOOKUP(A20,HTcorescores,18)</f>
        <v>3.6</v>
      </c>
      <c r="S20" s="63">
        <f>VLOOKUP(A20,HTcorescores,19)</f>
        <v>0</v>
      </c>
      <c r="T20" s="63">
        <f>VLOOKUP(A20,HTcorescores,20)</f>
        <v>40.6</v>
      </c>
      <c r="U20" s="67">
        <f>RANK(T20,$T$3:$T$22,1)</f>
        <v>6</v>
      </c>
      <c r="V20" s="68">
        <f>VLOOKUP(A20,HTcorescores,21)</f>
        <v>0</v>
      </c>
    </row>
    <row r="21" s="93" customFormat="1" ht="30" customHeight="1" spans="1:22">
      <c r="A21" s="103">
        <v>55</v>
      </c>
      <c r="B21" s="104" t="s">
        <v>13</v>
      </c>
      <c r="C21" s="105" t="s">
        <v>14</v>
      </c>
      <c r="D21" s="106">
        <v>0.416666666666666</v>
      </c>
      <c r="E21" s="107">
        <v>0.448611111111111</v>
      </c>
      <c r="F21" s="106">
        <v>0.470833333333333</v>
      </c>
      <c r="G21" s="104" t="s">
        <v>16</v>
      </c>
      <c r="H21" s="77" t="s">
        <v>26</v>
      </c>
      <c r="I21" s="77" t="s">
        <v>22</v>
      </c>
      <c r="J21" s="77" t="s">
        <v>495</v>
      </c>
      <c r="K21" s="77" t="s">
        <v>512</v>
      </c>
      <c r="L21" s="77" t="s">
        <v>513</v>
      </c>
      <c r="M21" s="104"/>
      <c r="N21" s="103">
        <v>55</v>
      </c>
      <c r="O21" s="63">
        <f>VLOOKUP(A21,HTcorescores,15)</f>
        <v>40.75</v>
      </c>
      <c r="P21" s="63">
        <f>VLOOKUP(A21,HTcorescores,16)</f>
        <v>0</v>
      </c>
      <c r="Q21" s="63">
        <f>VLOOKUP(A21,HTcorescores,17)</f>
        <v>0</v>
      </c>
      <c r="R21" s="63">
        <f>VLOOKUP(A21,HTcorescores,18)</f>
        <v>4.8</v>
      </c>
      <c r="S21" s="63">
        <f>VLOOKUP(A21,HTcorescores,19)</f>
        <v>0</v>
      </c>
      <c r="T21" s="63">
        <f>VLOOKUP(A21,HTcorescores,20)</f>
        <v>45.55</v>
      </c>
      <c r="U21" s="67">
        <f>RANK(T21,$T$3:$T$22,1)</f>
        <v>9</v>
      </c>
      <c r="V21" s="68">
        <f>VLOOKUP(A21,HTcorescores,21)</f>
        <v>0</v>
      </c>
    </row>
    <row r="22" s="93" customFormat="1" ht="30" customHeight="1" spans="1:22">
      <c r="A22" s="103">
        <v>58</v>
      </c>
      <c r="B22" s="104" t="s">
        <v>13</v>
      </c>
      <c r="C22" s="105" t="s">
        <v>14</v>
      </c>
      <c r="D22" s="107">
        <v>0.420833333333333</v>
      </c>
      <c r="E22" s="107">
        <v>0.452777777777778</v>
      </c>
      <c r="F22" s="107">
        <v>0.475</v>
      </c>
      <c r="G22" s="104" t="s">
        <v>16</v>
      </c>
      <c r="H22" s="77" t="s">
        <v>30</v>
      </c>
      <c r="I22" s="77" t="s">
        <v>302</v>
      </c>
      <c r="J22" s="77" t="s">
        <v>65</v>
      </c>
      <c r="K22" s="77" t="s">
        <v>66</v>
      </c>
      <c r="L22" s="77" t="s">
        <v>717</v>
      </c>
      <c r="M22" s="104"/>
      <c r="N22" s="103">
        <v>58</v>
      </c>
      <c r="O22" s="63">
        <f>VLOOKUP(A22,HTcorescores,15)</f>
        <v>41.75</v>
      </c>
      <c r="P22" s="63">
        <f>VLOOKUP(A22,HTcorescores,16)</f>
        <v>0</v>
      </c>
      <c r="Q22" s="63">
        <f>VLOOKUP(A22,HTcorescores,17)</f>
        <v>0</v>
      </c>
      <c r="R22" s="63">
        <f>VLOOKUP(A22,HTcorescores,18)</f>
        <v>0</v>
      </c>
      <c r="S22" s="63">
        <f>VLOOKUP(A22,HTcorescores,19)</f>
        <v>0</v>
      </c>
      <c r="T22" s="63">
        <f>VLOOKUP(A22,HTcorescores,20)</f>
        <v>41.75</v>
      </c>
      <c r="U22" s="67">
        <f>RANK(T22,$T$3:$T$22,1)</f>
        <v>7</v>
      </c>
      <c r="V22" s="68">
        <f>VLOOKUP(A22,HTcorescores,21)</f>
        <v>0</v>
      </c>
    </row>
  </sheetData>
  <sortState ref="A3:V22">
    <sortCondition ref="A3:A22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86" fitToHeight="0" orientation="landscape"/>
  <headerFooter>
    <oddFooter>&amp;CPage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6"/>
  <sheetViews>
    <sheetView topLeftCell="F1" workbookViewId="0">
      <selection activeCell="E12" sqref="E12"/>
    </sheetView>
  </sheetViews>
  <sheetFormatPr defaultColWidth="9" defaultRowHeight="15" outlineLevelRow="5"/>
  <cols>
    <col min="1" max="1" width="7" customWidth="1"/>
    <col min="2" max="2" width="5.88571428571429" style="1" customWidth="1"/>
    <col min="3" max="3" width="5.88571428571429" customWidth="1"/>
    <col min="4" max="4" width="33.4380952380952" customWidth="1"/>
    <col min="5" max="5" width="26.552380952381" customWidth="1"/>
    <col min="6" max="6" width="13.8857142857143" customWidth="1"/>
    <col min="7" max="7" width="33.4380952380952" customWidth="1"/>
    <col min="8" max="8" width="35.552380952381" customWidth="1"/>
    <col min="9" max="10" width="11" customWidth="1"/>
    <col min="11" max="11" width="11.3333333333333" customWidth="1"/>
  </cols>
  <sheetData>
    <row r="1" ht="24" spans="1:10">
      <c r="A1" s="69" t="s">
        <v>1051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71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84" t="s">
        <v>1014</v>
      </c>
    </row>
    <row r="3" ht="30" customHeight="1" spans="1:11">
      <c r="A3" s="74">
        <v>193</v>
      </c>
      <c r="B3" s="75" t="s">
        <v>87</v>
      </c>
      <c r="C3" s="76" t="s">
        <v>561</v>
      </c>
      <c r="D3" s="77" t="s">
        <v>619</v>
      </c>
      <c r="E3" s="77" t="s">
        <v>967</v>
      </c>
      <c r="F3" s="77" t="s">
        <v>968</v>
      </c>
      <c r="G3" s="77" t="s">
        <v>870</v>
      </c>
      <c r="H3" s="77" t="s">
        <v>969</v>
      </c>
      <c r="I3" s="85">
        <f>VLOOKUP(A3,HTcorescores,20)</f>
        <v>54</v>
      </c>
      <c r="J3" s="86"/>
      <c r="K3" s="87"/>
    </row>
    <row r="4" ht="30" customHeight="1" spans="1:11">
      <c r="A4" s="74">
        <v>197</v>
      </c>
      <c r="B4" s="78" t="s">
        <v>87</v>
      </c>
      <c r="C4" s="19" t="s">
        <v>561</v>
      </c>
      <c r="D4" s="77" t="s">
        <v>619</v>
      </c>
      <c r="E4" s="77" t="s">
        <v>967</v>
      </c>
      <c r="F4" s="77" t="s">
        <v>180</v>
      </c>
      <c r="G4" s="77" t="s">
        <v>583</v>
      </c>
      <c r="H4" s="77" t="s">
        <v>974</v>
      </c>
      <c r="I4" s="85">
        <f>VLOOKUP(A4,HTcorescores,20)</f>
        <v>43.42</v>
      </c>
      <c r="J4" s="88"/>
      <c r="K4" s="89"/>
    </row>
    <row r="5" ht="30" customHeight="1" spans="1:11">
      <c r="A5" s="74">
        <v>201</v>
      </c>
      <c r="B5" s="78" t="s">
        <v>87</v>
      </c>
      <c r="C5" s="19" t="s">
        <v>561</v>
      </c>
      <c r="D5" s="77" t="s">
        <v>619</v>
      </c>
      <c r="E5" s="77" t="s">
        <v>967</v>
      </c>
      <c r="F5" s="77" t="s">
        <v>982</v>
      </c>
      <c r="G5" s="77" t="s">
        <v>77</v>
      </c>
      <c r="H5" s="77" t="s">
        <v>983</v>
      </c>
      <c r="I5" s="85">
        <f>VLOOKUP(A5,HTcorescores,20)</f>
        <v>40.35</v>
      </c>
      <c r="J5" s="88"/>
      <c r="K5" s="89"/>
    </row>
    <row r="6" ht="30" customHeight="1" spans="1:11">
      <c r="A6" s="74">
        <v>205</v>
      </c>
      <c r="B6" s="79" t="s">
        <v>87</v>
      </c>
      <c r="C6" s="80" t="s">
        <v>561</v>
      </c>
      <c r="D6" s="77" t="s">
        <v>619</v>
      </c>
      <c r="E6" s="77" t="s">
        <v>967</v>
      </c>
      <c r="F6" s="77" t="s">
        <v>966</v>
      </c>
      <c r="G6" s="77" t="s">
        <v>966</v>
      </c>
      <c r="H6" s="77" t="s">
        <v>966</v>
      </c>
      <c r="I6" s="85">
        <f>VLOOKUP(A6,HTcorescores,20)</f>
        <v>36.6</v>
      </c>
      <c r="J6" s="90">
        <f>SUM(I3:I6)-MAX(I3:I6)</f>
        <v>120.37</v>
      </c>
      <c r="K6" s="91">
        <f>RANK(J6,$J$6:$J$6,1)</f>
        <v>1</v>
      </c>
    </row>
  </sheetData>
  <mergeCells count="2">
    <mergeCell ref="A1:I1"/>
    <mergeCell ref="F2:G2"/>
  </mergeCells>
  <pageMargins left="0.699305555555556" right="0.699305555555556" top="0.75" bottom="0.75" header="0.3" footer="0.3"/>
  <pageSetup paperSize="8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9"/>
  <sheetViews>
    <sheetView tabSelected="1" workbookViewId="0">
      <pane xSplit="1" topLeftCell="B1" activePane="topRight" state="frozen"/>
      <selection/>
      <selection pane="topRight" activeCell="F219" sqref="F219"/>
    </sheetView>
  </sheetViews>
  <sheetFormatPr defaultColWidth="9.1047619047619" defaultRowHeight="18.75"/>
  <cols>
    <col min="1" max="1" width="9.1047619047619" style="222"/>
    <col min="2" max="2" width="9.1047619047619" style="93"/>
    <col min="3" max="3" width="9.33333333333333" style="93" customWidth="1"/>
    <col min="4" max="6" width="9.88571428571429" style="223" customWidth="1"/>
    <col min="7" max="7" width="9.1047619047619" style="93"/>
    <col min="8" max="8" width="42.1047619047619" style="93" customWidth="1"/>
    <col min="9" max="9" width="24.1047619047619" style="93" customWidth="1"/>
    <col min="10" max="10" width="12.4380952380952" style="93" customWidth="1"/>
    <col min="11" max="11" width="18.3333333333333" style="93" customWidth="1"/>
    <col min="12" max="12" width="31.6666666666667" style="93" customWidth="1"/>
    <col min="13" max="13" width="9.1047619047619" style="93"/>
    <col min="14" max="14" width="9.1047619047619" style="222"/>
    <col min="15" max="15" width="9.1047619047619" style="124"/>
    <col min="16" max="16" width="9.1047619047619" style="224"/>
    <col min="17" max="17" width="9.1047619047619" style="124"/>
    <col min="18" max="18" width="9.1047619047619" style="225"/>
    <col min="19" max="19" width="9.1047619047619" style="224"/>
    <col min="20" max="20" width="9.1047619047619" style="124"/>
    <col min="21" max="21" width="14" style="124" customWidth="1"/>
    <col min="22" max="16384" width="9.1047619047619" style="93"/>
  </cols>
  <sheetData>
    <row r="1" s="92" customFormat="1" ht="30" spans="1:21">
      <c r="A1" s="99" t="s">
        <v>608</v>
      </c>
      <c r="B1" s="100" t="s">
        <v>1</v>
      </c>
      <c r="C1" s="100" t="s">
        <v>609</v>
      </c>
      <c r="D1" s="101" t="s">
        <v>610</v>
      </c>
      <c r="E1" s="101" t="s">
        <v>3</v>
      </c>
      <c r="F1" s="101" t="s">
        <v>4</v>
      </c>
      <c r="G1" s="102" t="s">
        <v>6</v>
      </c>
      <c r="H1" s="102" t="s">
        <v>7</v>
      </c>
      <c r="I1" s="102" t="s">
        <v>31</v>
      </c>
      <c r="J1" s="102" t="s">
        <v>9</v>
      </c>
      <c r="K1" s="102" t="s">
        <v>10</v>
      </c>
      <c r="L1" s="102" t="s">
        <v>11</v>
      </c>
      <c r="M1" s="102" t="s">
        <v>611</v>
      </c>
      <c r="N1" s="99" t="s">
        <v>608</v>
      </c>
      <c r="O1" s="109" t="s">
        <v>2</v>
      </c>
      <c r="P1" s="110" t="s">
        <v>3</v>
      </c>
      <c r="Q1" s="109" t="s">
        <v>612</v>
      </c>
      <c r="R1" s="231" t="s">
        <v>613</v>
      </c>
      <c r="S1" s="110" t="s">
        <v>614</v>
      </c>
      <c r="T1" s="109" t="s">
        <v>615</v>
      </c>
      <c r="U1" s="111" t="s">
        <v>616</v>
      </c>
    </row>
    <row r="2" s="47" customFormat="1" spans="1:21">
      <c r="A2" s="103">
        <v>1</v>
      </c>
      <c r="B2" s="104" t="s">
        <v>13</v>
      </c>
      <c r="C2" s="117" t="s">
        <v>14</v>
      </c>
      <c r="D2" s="106">
        <v>0.333333333333333</v>
      </c>
      <c r="E2" s="106">
        <v>0.366666666666667</v>
      </c>
      <c r="F2" s="106">
        <v>0.395833333333333</v>
      </c>
      <c r="G2" s="104" t="s">
        <v>16</v>
      </c>
      <c r="H2" s="77" t="s">
        <v>30</v>
      </c>
      <c r="I2" s="77" t="s">
        <v>107</v>
      </c>
      <c r="J2" s="77" t="s">
        <v>617</v>
      </c>
      <c r="K2" s="77" t="s">
        <v>66</v>
      </c>
      <c r="L2" s="77" t="s">
        <v>618</v>
      </c>
      <c r="M2" s="132"/>
      <c r="N2" s="103">
        <v>1</v>
      </c>
      <c r="O2" s="229">
        <v>35</v>
      </c>
      <c r="P2" s="230">
        <v>0</v>
      </c>
      <c r="Q2" s="229"/>
      <c r="R2" s="232">
        <v>2</v>
      </c>
      <c r="S2" s="230">
        <v>0</v>
      </c>
      <c r="T2" s="229">
        <f>SUM(O2:S2)</f>
        <v>37</v>
      </c>
      <c r="U2" s="104"/>
    </row>
    <row r="3" s="47" customFormat="1" spans="1:21">
      <c r="A3" s="74">
        <v>2</v>
      </c>
      <c r="B3" s="226" t="s">
        <v>87</v>
      </c>
      <c r="C3" s="227" t="s">
        <v>88</v>
      </c>
      <c r="D3" s="106">
        <v>0.333333333333333</v>
      </c>
      <c r="E3" s="107">
        <v>0.368055555555556</v>
      </c>
      <c r="F3" s="107">
        <v>0.397222222222222</v>
      </c>
      <c r="G3" s="104" t="s">
        <v>271</v>
      </c>
      <c r="H3" s="77" t="s">
        <v>619</v>
      </c>
      <c r="I3" s="77" t="s">
        <v>127</v>
      </c>
      <c r="J3" s="77" t="s">
        <v>103</v>
      </c>
      <c r="K3" s="77" t="s">
        <v>620</v>
      </c>
      <c r="L3" s="77" t="s">
        <v>621</v>
      </c>
      <c r="M3" s="132"/>
      <c r="N3" s="103">
        <v>2</v>
      </c>
      <c r="O3" s="229">
        <v>35.75</v>
      </c>
      <c r="P3" s="230">
        <v>0</v>
      </c>
      <c r="Q3" s="229"/>
      <c r="R3" s="232">
        <v>4.8</v>
      </c>
      <c r="S3" s="230">
        <v>20</v>
      </c>
      <c r="T3" s="229">
        <f t="shared" ref="T3:T66" si="0">SUM(O3:S3)</f>
        <v>60.55</v>
      </c>
      <c r="U3" s="104"/>
    </row>
    <row r="4" s="47" customFormat="1" spans="1:21">
      <c r="A4" s="74">
        <v>3</v>
      </c>
      <c r="B4" s="226" t="s">
        <v>189</v>
      </c>
      <c r="C4" s="227" t="s">
        <v>88</v>
      </c>
      <c r="D4" s="106">
        <v>0.333333333333333</v>
      </c>
      <c r="E4" s="107">
        <v>0.369444444444444</v>
      </c>
      <c r="F4" s="107">
        <v>0.398611111111111</v>
      </c>
      <c r="G4" s="104" t="s">
        <v>271</v>
      </c>
      <c r="H4" s="77" t="s">
        <v>619</v>
      </c>
      <c r="I4" s="77" t="s">
        <v>127</v>
      </c>
      <c r="J4" s="77" t="s">
        <v>622</v>
      </c>
      <c r="K4" s="77" t="s">
        <v>623</v>
      </c>
      <c r="L4" s="187" t="s">
        <v>624</v>
      </c>
      <c r="M4" s="132"/>
      <c r="N4" s="103">
        <v>3</v>
      </c>
      <c r="O4" s="229" t="s">
        <v>169</v>
      </c>
      <c r="P4" s="229" t="s">
        <v>169</v>
      </c>
      <c r="Q4" s="229" t="s">
        <v>169</v>
      </c>
      <c r="R4" s="232" t="s">
        <v>169</v>
      </c>
      <c r="S4" s="230" t="s">
        <v>169</v>
      </c>
      <c r="T4" s="229" t="s">
        <v>169</v>
      </c>
      <c r="U4" s="104"/>
    </row>
    <row r="5" s="47" customFormat="1" spans="1:21">
      <c r="A5" s="74">
        <v>4</v>
      </c>
      <c r="B5" s="226" t="s">
        <v>13</v>
      </c>
      <c r="C5" s="228" t="s">
        <v>14</v>
      </c>
      <c r="D5" s="107">
        <v>0.3375</v>
      </c>
      <c r="E5" s="107">
        <v>0.370833333333333</v>
      </c>
      <c r="F5" s="107">
        <v>0.4</v>
      </c>
      <c r="G5" s="104" t="s">
        <v>16</v>
      </c>
      <c r="H5" s="77" t="s">
        <v>71</v>
      </c>
      <c r="I5" s="77" t="s">
        <v>72</v>
      </c>
      <c r="J5" s="77" t="s">
        <v>73</v>
      </c>
      <c r="K5" s="77" t="s">
        <v>66</v>
      </c>
      <c r="L5" s="77" t="s">
        <v>74</v>
      </c>
      <c r="M5" s="132"/>
      <c r="N5" s="103">
        <v>4</v>
      </c>
      <c r="O5" s="229">
        <v>44.5</v>
      </c>
      <c r="P5" s="230">
        <v>0</v>
      </c>
      <c r="Q5" s="229"/>
      <c r="R5" s="232"/>
      <c r="S5" s="230">
        <v>0</v>
      </c>
      <c r="T5" s="229">
        <f t="shared" si="0"/>
        <v>44.5</v>
      </c>
      <c r="U5" s="104"/>
    </row>
    <row r="6" s="47" customFormat="1" spans="1:21">
      <c r="A6" s="74">
        <v>5</v>
      </c>
      <c r="B6" s="226" t="s">
        <v>87</v>
      </c>
      <c r="C6" s="227" t="s">
        <v>88</v>
      </c>
      <c r="D6" s="107">
        <v>0.3375</v>
      </c>
      <c r="E6" s="107">
        <v>0.372222222222222</v>
      </c>
      <c r="F6" s="107">
        <v>0.401388888888889</v>
      </c>
      <c r="G6" s="104" t="s">
        <v>271</v>
      </c>
      <c r="H6" s="77" t="s">
        <v>21</v>
      </c>
      <c r="I6" s="77" t="s">
        <v>107</v>
      </c>
      <c r="J6" s="77" t="s">
        <v>35</v>
      </c>
      <c r="K6" s="77" t="s">
        <v>625</v>
      </c>
      <c r="L6" s="77" t="s">
        <v>626</v>
      </c>
      <c r="M6" s="132"/>
      <c r="N6" s="103">
        <v>5</v>
      </c>
      <c r="O6" s="229">
        <v>34</v>
      </c>
      <c r="P6" s="230">
        <v>0</v>
      </c>
      <c r="Q6" s="229"/>
      <c r="R6" s="232">
        <v>11.2</v>
      </c>
      <c r="S6" s="230">
        <v>0</v>
      </c>
      <c r="T6" s="229">
        <f t="shared" si="0"/>
        <v>45.2</v>
      </c>
      <c r="U6" s="104"/>
    </row>
    <row r="7" s="47" customFormat="1" spans="1:21">
      <c r="A7" s="74">
        <v>6</v>
      </c>
      <c r="B7" s="226" t="s">
        <v>189</v>
      </c>
      <c r="C7" s="227" t="s">
        <v>88</v>
      </c>
      <c r="D7" s="107">
        <v>0.3375</v>
      </c>
      <c r="E7" s="107">
        <v>0.373611111111111</v>
      </c>
      <c r="F7" s="107">
        <v>0.402777777777778</v>
      </c>
      <c r="G7" s="104" t="s">
        <v>89</v>
      </c>
      <c r="H7" s="77" t="s">
        <v>21</v>
      </c>
      <c r="I7" s="77" t="s">
        <v>107</v>
      </c>
      <c r="J7" s="77" t="s">
        <v>90</v>
      </c>
      <c r="K7" s="77" t="s">
        <v>627</v>
      </c>
      <c r="L7" s="77" t="s">
        <v>628</v>
      </c>
      <c r="M7" s="132"/>
      <c r="N7" s="103">
        <v>6</v>
      </c>
      <c r="O7" s="229">
        <v>33.5</v>
      </c>
      <c r="P7" s="230">
        <v>4</v>
      </c>
      <c r="Q7" s="229"/>
      <c r="R7" s="233">
        <v>5.2</v>
      </c>
      <c r="S7" s="230">
        <v>0</v>
      </c>
      <c r="T7" s="229">
        <f t="shared" si="0"/>
        <v>42.7</v>
      </c>
      <c r="U7" s="104"/>
    </row>
    <row r="8" s="47" customFormat="1" spans="1:21">
      <c r="A8" s="74">
        <v>7</v>
      </c>
      <c r="B8" s="226" t="s">
        <v>13</v>
      </c>
      <c r="C8" s="228" t="s">
        <v>14</v>
      </c>
      <c r="D8" s="106">
        <v>0.341666666666667</v>
      </c>
      <c r="E8" s="106">
        <v>0.375</v>
      </c>
      <c r="F8" s="106">
        <v>0.404166666666667</v>
      </c>
      <c r="G8" s="104" t="s">
        <v>16</v>
      </c>
      <c r="H8" s="77" t="s">
        <v>21</v>
      </c>
      <c r="I8" s="77" t="s">
        <v>72</v>
      </c>
      <c r="J8" s="77" t="s">
        <v>629</v>
      </c>
      <c r="K8" s="77" t="s">
        <v>515</v>
      </c>
      <c r="L8" s="77" t="s">
        <v>630</v>
      </c>
      <c r="M8" s="132"/>
      <c r="N8" s="103">
        <v>7</v>
      </c>
      <c r="O8" s="229" t="s">
        <v>169</v>
      </c>
      <c r="P8" s="229" t="s">
        <v>169</v>
      </c>
      <c r="Q8" s="229" t="s">
        <v>169</v>
      </c>
      <c r="R8" s="232" t="s">
        <v>169</v>
      </c>
      <c r="S8" s="230" t="s">
        <v>169</v>
      </c>
      <c r="T8" s="229" t="s">
        <v>169</v>
      </c>
      <c r="U8" s="104"/>
    </row>
    <row r="9" s="47" customFormat="1" spans="1:21">
      <c r="A9" s="74">
        <v>8</v>
      </c>
      <c r="B9" s="226" t="s">
        <v>87</v>
      </c>
      <c r="C9" s="227" t="s">
        <v>88</v>
      </c>
      <c r="D9" s="106">
        <v>0.341666666666667</v>
      </c>
      <c r="E9" s="107">
        <v>0.376388888888889</v>
      </c>
      <c r="F9" s="107">
        <v>0.405555555555556</v>
      </c>
      <c r="G9" s="104" t="s">
        <v>89</v>
      </c>
      <c r="H9" s="77" t="s">
        <v>631</v>
      </c>
      <c r="I9" s="77" t="s">
        <v>632</v>
      </c>
      <c r="J9" s="77" t="s">
        <v>633</v>
      </c>
      <c r="K9" s="77" t="s">
        <v>109</v>
      </c>
      <c r="L9" s="77" t="s">
        <v>110</v>
      </c>
      <c r="M9" s="132"/>
      <c r="N9" s="103">
        <v>8</v>
      </c>
      <c r="O9" s="229">
        <v>33.5</v>
      </c>
      <c r="P9" s="230">
        <v>4</v>
      </c>
      <c r="Q9" s="229"/>
      <c r="R9" s="232">
        <v>0.4</v>
      </c>
      <c r="S9" s="230">
        <v>0</v>
      </c>
      <c r="T9" s="229">
        <f t="shared" si="0"/>
        <v>37.9</v>
      </c>
      <c r="U9" s="104"/>
    </row>
    <row r="10" s="47" customFormat="1" spans="1:21">
      <c r="A10" s="74">
        <v>9</v>
      </c>
      <c r="B10" s="226" t="s">
        <v>189</v>
      </c>
      <c r="C10" s="227" t="s">
        <v>88</v>
      </c>
      <c r="D10" s="106">
        <v>0.341666666666667</v>
      </c>
      <c r="E10" s="107">
        <v>0.377777777777778</v>
      </c>
      <c r="F10" s="107">
        <v>0.406944444444444</v>
      </c>
      <c r="G10" s="104" t="s">
        <v>89</v>
      </c>
      <c r="H10" s="77" t="s">
        <v>631</v>
      </c>
      <c r="I10" s="77" t="s">
        <v>632</v>
      </c>
      <c r="J10" s="77" t="s">
        <v>634</v>
      </c>
      <c r="K10" s="77" t="s">
        <v>635</v>
      </c>
      <c r="L10" s="77" t="s">
        <v>636</v>
      </c>
      <c r="M10" s="132"/>
      <c r="N10" s="103">
        <v>9</v>
      </c>
      <c r="O10" s="229">
        <v>30.75</v>
      </c>
      <c r="P10" s="230">
        <v>0</v>
      </c>
      <c r="Q10" s="229"/>
      <c r="R10" s="232"/>
      <c r="S10" s="230">
        <v>0</v>
      </c>
      <c r="T10" s="229">
        <f t="shared" si="0"/>
        <v>30.75</v>
      </c>
      <c r="U10" s="104"/>
    </row>
    <row r="11" s="47" customFormat="1" spans="1:21">
      <c r="A11" s="74">
        <v>10</v>
      </c>
      <c r="B11" s="226" t="s">
        <v>13</v>
      </c>
      <c r="C11" s="228" t="s">
        <v>14</v>
      </c>
      <c r="D11" s="107">
        <v>0.345833333333333</v>
      </c>
      <c r="E11" s="107">
        <v>0.379166666666667</v>
      </c>
      <c r="F11" s="107">
        <v>0.408333333333333</v>
      </c>
      <c r="G11" s="104" t="s">
        <v>16</v>
      </c>
      <c r="H11" s="77" t="s">
        <v>289</v>
      </c>
      <c r="I11" s="77" t="s">
        <v>72</v>
      </c>
      <c r="J11" s="77" t="s">
        <v>38</v>
      </c>
      <c r="K11" s="77" t="s">
        <v>498</v>
      </c>
      <c r="L11" s="77" t="s">
        <v>637</v>
      </c>
      <c r="M11" s="132"/>
      <c r="N11" s="103">
        <v>10</v>
      </c>
      <c r="O11" s="229">
        <v>32.5</v>
      </c>
      <c r="P11" s="230" t="s">
        <v>638</v>
      </c>
      <c r="Q11" s="229"/>
      <c r="R11" s="232"/>
      <c r="S11" s="230"/>
      <c r="T11" s="229" t="s">
        <v>639</v>
      </c>
      <c r="U11" s="104"/>
    </row>
    <row r="12" s="47" customFormat="1" spans="1:21">
      <c r="A12" s="74">
        <v>11</v>
      </c>
      <c r="B12" s="226" t="s">
        <v>87</v>
      </c>
      <c r="C12" s="227" t="s">
        <v>88</v>
      </c>
      <c r="D12" s="107">
        <v>0.345833333333333</v>
      </c>
      <c r="E12" s="107">
        <v>0.380555555555556</v>
      </c>
      <c r="F12" s="107">
        <v>0.409722222222222</v>
      </c>
      <c r="G12" s="104" t="s">
        <v>89</v>
      </c>
      <c r="H12" s="108" t="s">
        <v>182</v>
      </c>
      <c r="I12" s="77" t="s">
        <v>640</v>
      </c>
      <c r="J12" s="77" t="s">
        <v>641</v>
      </c>
      <c r="K12" s="77" t="s">
        <v>642</v>
      </c>
      <c r="L12" s="108" t="s">
        <v>643</v>
      </c>
      <c r="M12" s="132"/>
      <c r="N12" s="103">
        <v>11</v>
      </c>
      <c r="O12" s="229">
        <v>30</v>
      </c>
      <c r="P12" s="230">
        <v>4</v>
      </c>
      <c r="Q12" s="229"/>
      <c r="R12" s="232"/>
      <c r="S12" s="230">
        <v>0</v>
      </c>
      <c r="T12" s="229">
        <f t="shared" si="0"/>
        <v>34</v>
      </c>
      <c r="U12" s="104"/>
    </row>
    <row r="13" s="47" customFormat="1" spans="1:21">
      <c r="A13" s="74">
        <v>12</v>
      </c>
      <c r="B13" s="226" t="s">
        <v>189</v>
      </c>
      <c r="C13" s="227" t="s">
        <v>88</v>
      </c>
      <c r="D13" s="107">
        <v>0.345833333333333</v>
      </c>
      <c r="E13" s="107">
        <v>0.381944444444444</v>
      </c>
      <c r="F13" s="107">
        <v>0.411111111111111</v>
      </c>
      <c r="G13" s="104" t="s">
        <v>89</v>
      </c>
      <c r="H13" s="108" t="s">
        <v>182</v>
      </c>
      <c r="I13" s="77" t="s">
        <v>640</v>
      </c>
      <c r="J13" s="77" t="s">
        <v>421</v>
      </c>
      <c r="K13" s="77" t="s">
        <v>422</v>
      </c>
      <c r="L13" s="77" t="s">
        <v>423</v>
      </c>
      <c r="M13" s="132"/>
      <c r="N13" s="103">
        <v>12</v>
      </c>
      <c r="O13" s="229">
        <v>29.75</v>
      </c>
      <c r="P13" s="230">
        <v>4</v>
      </c>
      <c r="Q13" s="229"/>
      <c r="R13" s="232"/>
      <c r="S13" s="230">
        <v>0</v>
      </c>
      <c r="T13" s="229">
        <f t="shared" si="0"/>
        <v>33.75</v>
      </c>
      <c r="U13" s="104"/>
    </row>
    <row r="14" s="47" customFormat="1" spans="1:21">
      <c r="A14" s="74">
        <v>13</v>
      </c>
      <c r="B14" s="226" t="s">
        <v>13</v>
      </c>
      <c r="C14" s="228" t="s">
        <v>14</v>
      </c>
      <c r="D14" s="106">
        <v>0.35</v>
      </c>
      <c r="E14" s="106">
        <v>0.383333333333333</v>
      </c>
      <c r="F14" s="106">
        <v>0.4125</v>
      </c>
      <c r="G14" s="104" t="s">
        <v>16</v>
      </c>
      <c r="H14" s="108" t="s">
        <v>182</v>
      </c>
      <c r="I14" s="77" t="s">
        <v>72</v>
      </c>
      <c r="J14" s="77" t="s">
        <v>644</v>
      </c>
      <c r="K14" s="77" t="s">
        <v>645</v>
      </c>
      <c r="L14" s="77" t="s">
        <v>646</v>
      </c>
      <c r="M14" s="132"/>
      <c r="N14" s="103">
        <v>13</v>
      </c>
      <c r="O14" s="229">
        <v>35.25</v>
      </c>
      <c r="P14" s="230">
        <v>0</v>
      </c>
      <c r="Q14" s="229"/>
      <c r="R14" s="232">
        <v>39.6</v>
      </c>
      <c r="S14" s="230">
        <v>100</v>
      </c>
      <c r="T14" s="229">
        <f t="shared" si="0"/>
        <v>174.85</v>
      </c>
      <c r="U14" s="104"/>
    </row>
    <row r="15" s="47" customFormat="1" spans="1:21">
      <c r="A15" s="74">
        <v>14</v>
      </c>
      <c r="B15" s="226" t="s">
        <v>87</v>
      </c>
      <c r="C15" s="227" t="s">
        <v>88</v>
      </c>
      <c r="D15" s="106">
        <v>0.35</v>
      </c>
      <c r="E15" s="107">
        <v>0.384722222222222</v>
      </c>
      <c r="F15" s="107">
        <v>0.413888888888889</v>
      </c>
      <c r="G15" s="104" t="s">
        <v>89</v>
      </c>
      <c r="H15" s="77" t="s">
        <v>101</v>
      </c>
      <c r="I15" s="77" t="s">
        <v>308</v>
      </c>
      <c r="J15" s="77" t="s">
        <v>427</v>
      </c>
      <c r="K15" s="77" t="s">
        <v>647</v>
      </c>
      <c r="L15" s="77" t="s">
        <v>648</v>
      </c>
      <c r="M15" s="132"/>
      <c r="N15" s="103">
        <v>14</v>
      </c>
      <c r="O15" s="229" t="s">
        <v>169</v>
      </c>
      <c r="P15" s="229" t="s">
        <v>169</v>
      </c>
      <c r="Q15" s="229" t="s">
        <v>169</v>
      </c>
      <c r="R15" s="232" t="s">
        <v>169</v>
      </c>
      <c r="S15" s="230" t="s">
        <v>169</v>
      </c>
      <c r="T15" s="229" t="s">
        <v>169</v>
      </c>
      <c r="U15" s="104"/>
    </row>
    <row r="16" s="47" customFormat="1" spans="1:21">
      <c r="A16" s="74">
        <v>15</v>
      </c>
      <c r="B16" s="226" t="s">
        <v>189</v>
      </c>
      <c r="C16" s="227" t="s">
        <v>88</v>
      </c>
      <c r="D16" s="106">
        <v>0.35</v>
      </c>
      <c r="E16" s="107">
        <v>0.386111111111111</v>
      </c>
      <c r="F16" s="107">
        <v>0.415277777777778</v>
      </c>
      <c r="G16" s="104" t="s">
        <v>89</v>
      </c>
      <c r="H16" s="77" t="s">
        <v>101</v>
      </c>
      <c r="I16" s="77" t="s">
        <v>308</v>
      </c>
      <c r="J16" s="129" t="s">
        <v>427</v>
      </c>
      <c r="K16" s="129" t="s">
        <v>647</v>
      </c>
      <c r="L16" s="77" t="s">
        <v>649</v>
      </c>
      <c r="M16" s="132"/>
      <c r="N16" s="103">
        <v>15</v>
      </c>
      <c r="O16" s="229">
        <v>31.75</v>
      </c>
      <c r="P16" s="230">
        <v>0</v>
      </c>
      <c r="Q16" s="229"/>
      <c r="R16" s="232">
        <v>0.8</v>
      </c>
      <c r="S16" s="230">
        <v>0</v>
      </c>
      <c r="T16" s="229">
        <f t="shared" si="0"/>
        <v>32.55</v>
      </c>
      <c r="U16" s="104"/>
    </row>
    <row r="17" s="47" customFormat="1" spans="1:21">
      <c r="A17" s="74">
        <v>16</v>
      </c>
      <c r="B17" s="226" t="s">
        <v>13</v>
      </c>
      <c r="C17" s="228" t="s">
        <v>14</v>
      </c>
      <c r="D17" s="107">
        <v>0.354166666666667</v>
      </c>
      <c r="E17" s="107">
        <v>0.3875</v>
      </c>
      <c r="F17" s="107">
        <v>0.416666666666667</v>
      </c>
      <c r="G17" s="104" t="s">
        <v>16</v>
      </c>
      <c r="H17" s="77" t="s">
        <v>101</v>
      </c>
      <c r="I17" s="77" t="s">
        <v>72</v>
      </c>
      <c r="J17" s="77" t="s">
        <v>213</v>
      </c>
      <c r="K17" s="77" t="s">
        <v>650</v>
      </c>
      <c r="L17" s="77" t="s">
        <v>651</v>
      </c>
      <c r="M17" s="132"/>
      <c r="N17" s="103">
        <v>16</v>
      </c>
      <c r="O17" s="229">
        <v>33.5</v>
      </c>
      <c r="P17" s="230">
        <v>0</v>
      </c>
      <c r="Q17" s="229"/>
      <c r="R17" s="232">
        <v>13.6</v>
      </c>
      <c r="S17" s="230">
        <v>40</v>
      </c>
      <c r="T17" s="229">
        <f t="shared" si="0"/>
        <v>87.1</v>
      </c>
      <c r="U17" s="104"/>
    </row>
    <row r="18" s="47" customFormat="1" spans="1:21">
      <c r="A18" s="74">
        <v>17</v>
      </c>
      <c r="B18" s="226" t="s">
        <v>87</v>
      </c>
      <c r="C18" s="227" t="s">
        <v>88</v>
      </c>
      <c r="D18" s="107">
        <v>0.354166666666667</v>
      </c>
      <c r="E18" s="107">
        <v>0.388888888888889</v>
      </c>
      <c r="F18" s="107">
        <v>0.418055555555556</v>
      </c>
      <c r="G18" s="104" t="s">
        <v>89</v>
      </c>
      <c r="H18" s="77" t="s">
        <v>30</v>
      </c>
      <c r="I18" s="77" t="s">
        <v>22</v>
      </c>
      <c r="J18" s="77" t="s">
        <v>204</v>
      </c>
      <c r="K18" s="77" t="s">
        <v>242</v>
      </c>
      <c r="L18" s="77" t="s">
        <v>652</v>
      </c>
      <c r="M18" s="132"/>
      <c r="N18" s="103">
        <v>17</v>
      </c>
      <c r="O18" s="229">
        <v>35.75</v>
      </c>
      <c r="P18" s="230">
        <v>8</v>
      </c>
      <c r="Q18" s="229"/>
      <c r="R18" s="232">
        <v>2.8</v>
      </c>
      <c r="S18" s="230">
        <v>0</v>
      </c>
      <c r="T18" s="229">
        <f t="shared" si="0"/>
        <v>46.55</v>
      </c>
      <c r="U18" s="104"/>
    </row>
    <row r="19" s="47" customFormat="1" spans="1:21">
      <c r="A19" s="74">
        <v>18</v>
      </c>
      <c r="B19" s="226" t="s">
        <v>189</v>
      </c>
      <c r="C19" s="227" t="s">
        <v>88</v>
      </c>
      <c r="D19" s="107">
        <v>0.354166666666667</v>
      </c>
      <c r="E19" s="107">
        <v>0.390277777777778</v>
      </c>
      <c r="F19" s="107">
        <v>0.419444444444444</v>
      </c>
      <c r="G19" s="104" t="s">
        <v>89</v>
      </c>
      <c r="H19" s="77" t="s">
        <v>30</v>
      </c>
      <c r="I19" s="77" t="s">
        <v>124</v>
      </c>
      <c r="J19" s="77" t="s">
        <v>232</v>
      </c>
      <c r="K19" s="77" t="s">
        <v>653</v>
      </c>
      <c r="L19" s="77" t="s">
        <v>654</v>
      </c>
      <c r="M19" s="132"/>
      <c r="N19" s="103">
        <v>18</v>
      </c>
      <c r="O19" s="229">
        <v>37.5</v>
      </c>
      <c r="P19" s="230">
        <v>8</v>
      </c>
      <c r="Q19" s="229"/>
      <c r="R19" s="232">
        <v>6.4</v>
      </c>
      <c r="S19" s="230">
        <v>0</v>
      </c>
      <c r="T19" s="229">
        <f t="shared" si="0"/>
        <v>51.9</v>
      </c>
      <c r="U19" s="104"/>
    </row>
    <row r="20" s="47" customFormat="1" spans="1:21">
      <c r="A20" s="74">
        <v>19</v>
      </c>
      <c r="B20" s="226" t="s">
        <v>13</v>
      </c>
      <c r="C20" s="228" t="s">
        <v>14</v>
      </c>
      <c r="D20" s="106">
        <v>0.358333333333333</v>
      </c>
      <c r="E20" s="106">
        <v>0.391666666666667</v>
      </c>
      <c r="F20" s="106">
        <v>0.420833333333333</v>
      </c>
      <c r="G20" s="104" t="s">
        <v>16</v>
      </c>
      <c r="H20" s="77" t="s">
        <v>21</v>
      </c>
      <c r="I20" s="77" t="s">
        <v>72</v>
      </c>
      <c r="J20" s="77" t="s">
        <v>528</v>
      </c>
      <c r="K20" s="77" t="s">
        <v>529</v>
      </c>
      <c r="L20" s="77" t="s">
        <v>530</v>
      </c>
      <c r="M20" s="132"/>
      <c r="N20" s="103">
        <v>19</v>
      </c>
      <c r="O20" s="229">
        <v>43</v>
      </c>
      <c r="P20" s="230">
        <v>4</v>
      </c>
      <c r="Q20" s="229"/>
      <c r="R20" s="232">
        <v>2.4</v>
      </c>
      <c r="S20" s="230">
        <v>0</v>
      </c>
      <c r="T20" s="229">
        <f t="shared" si="0"/>
        <v>49.4</v>
      </c>
      <c r="U20" s="104"/>
    </row>
    <row r="21" s="47" customFormat="1" spans="1:21">
      <c r="A21" s="74">
        <v>20</v>
      </c>
      <c r="B21" s="226" t="s">
        <v>87</v>
      </c>
      <c r="C21" s="227" t="s">
        <v>88</v>
      </c>
      <c r="D21" s="106">
        <v>0.358333333333333</v>
      </c>
      <c r="E21" s="107">
        <v>0.393055555555555</v>
      </c>
      <c r="F21" s="107">
        <v>0.422222222222222</v>
      </c>
      <c r="G21" s="104" t="s">
        <v>89</v>
      </c>
      <c r="H21" s="77" t="s">
        <v>17</v>
      </c>
      <c r="I21" s="77" t="s">
        <v>655</v>
      </c>
      <c r="J21" s="77" t="s">
        <v>656</v>
      </c>
      <c r="K21" s="77" t="s">
        <v>259</v>
      </c>
      <c r="L21" s="77" t="s">
        <v>657</v>
      </c>
      <c r="M21" s="132"/>
      <c r="N21" s="103">
        <v>20</v>
      </c>
      <c r="O21" s="229">
        <v>33.25</v>
      </c>
      <c r="P21" s="230">
        <v>0</v>
      </c>
      <c r="Q21" s="229"/>
      <c r="R21" s="232"/>
      <c r="S21" s="230" t="s">
        <v>658</v>
      </c>
      <c r="T21" s="229" t="s">
        <v>658</v>
      </c>
      <c r="U21" s="104"/>
    </row>
    <row r="22" s="47" customFormat="1" spans="1:21">
      <c r="A22" s="74">
        <v>21</v>
      </c>
      <c r="B22" s="226" t="s">
        <v>189</v>
      </c>
      <c r="C22" s="227" t="s">
        <v>88</v>
      </c>
      <c r="D22" s="106">
        <v>0.358333333333333</v>
      </c>
      <c r="E22" s="107">
        <v>0.394444444444444</v>
      </c>
      <c r="F22" s="107">
        <v>0.423611111111111</v>
      </c>
      <c r="G22" s="104" t="s">
        <v>89</v>
      </c>
      <c r="H22" s="77" t="s">
        <v>17</v>
      </c>
      <c r="I22" s="77" t="s">
        <v>655</v>
      </c>
      <c r="J22" s="77" t="s">
        <v>659</v>
      </c>
      <c r="K22" s="77" t="s">
        <v>660</v>
      </c>
      <c r="L22" s="77" t="s">
        <v>661</v>
      </c>
      <c r="M22" s="132"/>
      <c r="N22" s="103">
        <v>21</v>
      </c>
      <c r="O22" s="229">
        <v>34.25</v>
      </c>
      <c r="P22" s="230">
        <v>0</v>
      </c>
      <c r="Q22" s="229"/>
      <c r="R22" s="232">
        <v>6.4</v>
      </c>
      <c r="S22" s="230">
        <v>0</v>
      </c>
      <c r="T22" s="229">
        <f t="shared" si="0"/>
        <v>40.65</v>
      </c>
      <c r="U22" s="104"/>
    </row>
    <row r="23" s="47" customFormat="1" spans="1:21">
      <c r="A23" s="74">
        <v>22</v>
      </c>
      <c r="B23" s="226" t="s">
        <v>13</v>
      </c>
      <c r="C23" s="228" t="s">
        <v>14</v>
      </c>
      <c r="D23" s="107">
        <v>0.3625</v>
      </c>
      <c r="E23" s="107">
        <v>0.395833333333333</v>
      </c>
      <c r="F23" s="107">
        <v>0.425</v>
      </c>
      <c r="G23" s="104" t="s">
        <v>16</v>
      </c>
      <c r="H23" s="77" t="s">
        <v>17</v>
      </c>
      <c r="I23" s="77" t="s">
        <v>72</v>
      </c>
      <c r="J23" s="129" t="s">
        <v>35</v>
      </c>
      <c r="K23" s="129" t="s">
        <v>36</v>
      </c>
      <c r="L23" s="77" t="s">
        <v>662</v>
      </c>
      <c r="M23" s="132"/>
      <c r="N23" s="103">
        <v>22</v>
      </c>
      <c r="O23" s="229">
        <v>38</v>
      </c>
      <c r="P23" s="230">
        <v>0</v>
      </c>
      <c r="Q23" s="229"/>
      <c r="R23" s="232">
        <v>0.4</v>
      </c>
      <c r="S23" s="230">
        <v>0</v>
      </c>
      <c r="T23" s="229">
        <f t="shared" si="0"/>
        <v>38.4</v>
      </c>
      <c r="U23" s="104"/>
    </row>
    <row r="24" s="47" customFormat="1" spans="1:21">
      <c r="A24" s="74">
        <v>23</v>
      </c>
      <c r="B24" s="226" t="s">
        <v>87</v>
      </c>
      <c r="C24" s="227" t="s">
        <v>88</v>
      </c>
      <c r="D24" s="107">
        <v>0.3625</v>
      </c>
      <c r="E24" s="107">
        <v>0.397222222222222</v>
      </c>
      <c r="F24" s="107">
        <v>0.426388888888889</v>
      </c>
      <c r="G24" s="104" t="s">
        <v>271</v>
      </c>
      <c r="H24" s="77" t="s">
        <v>111</v>
      </c>
      <c r="I24" s="77" t="s">
        <v>663</v>
      </c>
      <c r="J24" s="77" t="s">
        <v>232</v>
      </c>
      <c r="K24" s="77" t="s">
        <v>664</v>
      </c>
      <c r="L24" s="77" t="s">
        <v>351</v>
      </c>
      <c r="M24" s="132"/>
      <c r="N24" s="103">
        <v>23</v>
      </c>
      <c r="O24" s="229">
        <v>34.5</v>
      </c>
      <c r="P24" s="230">
        <v>4</v>
      </c>
      <c r="Q24" s="229"/>
      <c r="R24" s="232">
        <v>12.4</v>
      </c>
      <c r="S24" s="230">
        <v>0</v>
      </c>
      <c r="T24" s="229">
        <f t="shared" si="0"/>
        <v>50.9</v>
      </c>
      <c r="U24" s="104"/>
    </row>
    <row r="25" s="47" customFormat="1" spans="1:21">
      <c r="A25" s="74">
        <v>24</v>
      </c>
      <c r="B25" s="226" t="s">
        <v>189</v>
      </c>
      <c r="C25" s="227" t="s">
        <v>88</v>
      </c>
      <c r="D25" s="107">
        <v>0.3625</v>
      </c>
      <c r="E25" s="107">
        <v>0.398611111111111</v>
      </c>
      <c r="F25" s="107">
        <v>0.427777777777778</v>
      </c>
      <c r="G25" s="104" t="s">
        <v>89</v>
      </c>
      <c r="H25" s="77" t="s">
        <v>111</v>
      </c>
      <c r="I25" s="77" t="s">
        <v>663</v>
      </c>
      <c r="J25" s="77" t="s">
        <v>665</v>
      </c>
      <c r="K25" s="77" t="s">
        <v>666</v>
      </c>
      <c r="L25" s="77" t="s">
        <v>667</v>
      </c>
      <c r="M25" s="132"/>
      <c r="N25" s="103">
        <v>24</v>
      </c>
      <c r="O25" s="229">
        <v>32.5</v>
      </c>
      <c r="P25" s="230">
        <v>4</v>
      </c>
      <c r="Q25" s="229"/>
      <c r="R25" s="232"/>
      <c r="S25" s="230">
        <v>20</v>
      </c>
      <c r="T25" s="229">
        <f t="shared" si="0"/>
        <v>56.5</v>
      </c>
      <c r="U25" s="104"/>
    </row>
    <row r="26" spans="1:21">
      <c r="A26" s="74">
        <v>25</v>
      </c>
      <c r="B26" s="226" t="s">
        <v>13</v>
      </c>
      <c r="C26" s="228" t="s">
        <v>14</v>
      </c>
      <c r="D26" s="106">
        <v>0.366666666666667</v>
      </c>
      <c r="E26" s="106">
        <v>0.4</v>
      </c>
      <c r="F26" s="106">
        <v>0.429166666666667</v>
      </c>
      <c r="G26" s="104" t="s">
        <v>16</v>
      </c>
      <c r="H26" s="77" t="s">
        <v>17</v>
      </c>
      <c r="I26" s="77" t="s">
        <v>72</v>
      </c>
      <c r="J26" s="77" t="s">
        <v>27</v>
      </c>
      <c r="K26" s="77" t="s">
        <v>323</v>
      </c>
      <c r="L26" s="77" t="s">
        <v>668</v>
      </c>
      <c r="M26" s="132"/>
      <c r="N26" s="103">
        <v>25</v>
      </c>
      <c r="O26" s="229">
        <v>38.5</v>
      </c>
      <c r="P26" s="230">
        <v>12</v>
      </c>
      <c r="Q26" s="229"/>
      <c r="R26" s="232"/>
      <c r="S26" s="230">
        <v>0</v>
      </c>
      <c r="T26" s="229">
        <f t="shared" si="0"/>
        <v>50.5</v>
      </c>
      <c r="U26" s="104"/>
    </row>
    <row r="27" s="47" customFormat="1" spans="1:21">
      <c r="A27" s="74">
        <v>26</v>
      </c>
      <c r="B27" s="226" t="s">
        <v>87</v>
      </c>
      <c r="C27" s="227" t="s">
        <v>88</v>
      </c>
      <c r="D27" s="106">
        <v>0.366666666666667</v>
      </c>
      <c r="E27" s="107">
        <v>0.401388888888889</v>
      </c>
      <c r="F27" s="107">
        <v>0.430555555555555</v>
      </c>
      <c r="G27" s="104" t="s">
        <v>89</v>
      </c>
      <c r="H27" s="77" t="s">
        <v>26</v>
      </c>
      <c r="I27" s="77" t="s">
        <v>124</v>
      </c>
      <c r="J27" s="77" t="s">
        <v>669</v>
      </c>
      <c r="K27" s="77" t="s">
        <v>670</v>
      </c>
      <c r="L27" s="77" t="s">
        <v>671</v>
      </c>
      <c r="M27" s="132"/>
      <c r="N27" s="103">
        <v>26</v>
      </c>
      <c r="O27" s="229">
        <v>31.25</v>
      </c>
      <c r="P27" s="230">
        <v>0</v>
      </c>
      <c r="Q27" s="229"/>
      <c r="R27" s="232" t="s">
        <v>639</v>
      </c>
      <c r="S27" s="230" t="s">
        <v>639</v>
      </c>
      <c r="T27" s="229" t="s">
        <v>639</v>
      </c>
      <c r="U27" s="104"/>
    </row>
    <row r="28" s="47" customFormat="1" spans="1:21">
      <c r="A28" s="74">
        <v>27</v>
      </c>
      <c r="B28" s="226" t="s">
        <v>189</v>
      </c>
      <c r="C28" s="227" t="s">
        <v>88</v>
      </c>
      <c r="D28" s="106">
        <v>0.366666666666667</v>
      </c>
      <c r="E28" s="107">
        <v>0.402777777777778</v>
      </c>
      <c r="F28" s="107">
        <v>0.431944444444444</v>
      </c>
      <c r="G28" s="104" t="s">
        <v>89</v>
      </c>
      <c r="H28" s="77" t="s">
        <v>26</v>
      </c>
      <c r="I28" s="77" t="s">
        <v>124</v>
      </c>
      <c r="J28" s="77" t="s">
        <v>672</v>
      </c>
      <c r="K28" s="77" t="s">
        <v>673</v>
      </c>
      <c r="L28" s="77" t="s">
        <v>674</v>
      </c>
      <c r="M28" s="132"/>
      <c r="N28" s="103">
        <v>27</v>
      </c>
      <c r="O28" s="229">
        <v>36.25</v>
      </c>
      <c r="P28" s="230">
        <v>14</v>
      </c>
      <c r="Q28" s="229"/>
      <c r="R28" s="232">
        <v>1.6</v>
      </c>
      <c r="S28" s="230">
        <v>20</v>
      </c>
      <c r="T28" s="229">
        <f t="shared" si="0"/>
        <v>71.85</v>
      </c>
      <c r="U28" s="104"/>
    </row>
    <row r="29" s="47" customFormat="1" spans="1:21">
      <c r="A29" s="103">
        <v>28</v>
      </c>
      <c r="B29" s="104" t="s">
        <v>13</v>
      </c>
      <c r="C29" s="117" t="s">
        <v>14</v>
      </c>
      <c r="D29" s="107">
        <v>0.370833333333333</v>
      </c>
      <c r="E29" s="107">
        <v>0.404166666666667</v>
      </c>
      <c r="F29" s="107">
        <v>0.433333333333333</v>
      </c>
      <c r="G29" s="104" t="s">
        <v>16</v>
      </c>
      <c r="H29" s="77" t="s">
        <v>26</v>
      </c>
      <c r="I29" s="77" t="s">
        <v>22</v>
      </c>
      <c r="J29" s="77" t="s">
        <v>495</v>
      </c>
      <c r="K29" s="77" t="s">
        <v>675</v>
      </c>
      <c r="L29" s="77" t="s">
        <v>676</v>
      </c>
      <c r="M29" s="132"/>
      <c r="N29" s="103">
        <v>28</v>
      </c>
      <c r="O29" s="229">
        <v>35.75</v>
      </c>
      <c r="P29" s="230">
        <v>0</v>
      </c>
      <c r="Q29" s="229"/>
      <c r="R29" s="232">
        <v>23.6</v>
      </c>
      <c r="S29" s="230">
        <v>0</v>
      </c>
      <c r="T29" s="229">
        <f t="shared" si="0"/>
        <v>59.35</v>
      </c>
      <c r="U29" s="104"/>
    </row>
    <row r="30" s="47" customFormat="1" spans="1:21">
      <c r="A30" s="74">
        <v>29</v>
      </c>
      <c r="B30" s="226" t="s">
        <v>87</v>
      </c>
      <c r="C30" s="227" t="s">
        <v>88</v>
      </c>
      <c r="D30" s="107">
        <v>0.370833333333333</v>
      </c>
      <c r="E30" s="107">
        <v>0.405555555555556</v>
      </c>
      <c r="F30" s="107">
        <v>0.434722222222222</v>
      </c>
      <c r="G30" s="104" t="s">
        <v>271</v>
      </c>
      <c r="H30" s="77" t="s">
        <v>256</v>
      </c>
      <c r="I30" s="77" t="s">
        <v>677</v>
      </c>
      <c r="J30" s="77" t="s">
        <v>678</v>
      </c>
      <c r="K30" s="77" t="s">
        <v>679</v>
      </c>
      <c r="L30" s="77" t="s">
        <v>680</v>
      </c>
      <c r="M30" s="132"/>
      <c r="N30" s="103">
        <v>29</v>
      </c>
      <c r="O30" s="229">
        <v>38.75</v>
      </c>
      <c r="P30" s="230">
        <v>4</v>
      </c>
      <c r="Q30" s="229"/>
      <c r="R30" s="232">
        <v>15.2</v>
      </c>
      <c r="S30" s="230">
        <v>0</v>
      </c>
      <c r="T30" s="229">
        <f t="shared" si="0"/>
        <v>57.95</v>
      </c>
      <c r="U30" s="104"/>
    </row>
    <row r="31" s="47" customFormat="1" spans="1:21">
      <c r="A31" s="74">
        <v>30</v>
      </c>
      <c r="B31" s="226" t="s">
        <v>189</v>
      </c>
      <c r="C31" s="227" t="s">
        <v>88</v>
      </c>
      <c r="D31" s="107">
        <v>0.370833333333333</v>
      </c>
      <c r="E31" s="107">
        <v>0.406944444444444</v>
      </c>
      <c r="F31" s="107">
        <v>0.436111111111111</v>
      </c>
      <c r="G31" s="104" t="s">
        <v>271</v>
      </c>
      <c r="H31" s="77" t="s">
        <v>256</v>
      </c>
      <c r="I31" s="77" t="s">
        <v>677</v>
      </c>
      <c r="J31" s="77" t="s">
        <v>84</v>
      </c>
      <c r="K31" s="77" t="s">
        <v>257</v>
      </c>
      <c r="L31" s="77" t="s">
        <v>258</v>
      </c>
      <c r="M31" s="132"/>
      <c r="N31" s="103">
        <v>30</v>
      </c>
      <c r="O31" s="229">
        <v>32.75</v>
      </c>
      <c r="P31" s="230">
        <v>0</v>
      </c>
      <c r="Q31" s="229"/>
      <c r="R31" s="232"/>
      <c r="S31" s="230">
        <v>0</v>
      </c>
      <c r="T31" s="229">
        <f t="shared" si="0"/>
        <v>32.75</v>
      </c>
      <c r="U31" s="104"/>
    </row>
    <row r="32" s="47" customFormat="1" spans="1:21">
      <c r="A32" s="103">
        <v>31</v>
      </c>
      <c r="B32" s="104" t="s">
        <v>13</v>
      </c>
      <c r="C32" s="117" t="s">
        <v>14</v>
      </c>
      <c r="D32" s="106">
        <v>0.375</v>
      </c>
      <c r="E32" s="106">
        <v>0.408333333333334</v>
      </c>
      <c r="F32" s="106">
        <v>0.437499999999999</v>
      </c>
      <c r="G32" s="104" t="s">
        <v>16</v>
      </c>
      <c r="H32" s="77" t="s">
        <v>30</v>
      </c>
      <c r="I32" s="77" t="s">
        <v>302</v>
      </c>
      <c r="J32" s="77" t="s">
        <v>376</v>
      </c>
      <c r="K32" s="77" t="s">
        <v>681</v>
      </c>
      <c r="L32" s="77" t="s">
        <v>682</v>
      </c>
      <c r="M32" s="132"/>
      <c r="N32" s="103">
        <v>31</v>
      </c>
      <c r="O32" s="229">
        <v>41</v>
      </c>
      <c r="P32" s="230">
        <v>0</v>
      </c>
      <c r="Q32" s="229"/>
      <c r="R32" s="232">
        <v>8</v>
      </c>
      <c r="S32" s="230">
        <v>0</v>
      </c>
      <c r="T32" s="229">
        <f t="shared" si="0"/>
        <v>49</v>
      </c>
      <c r="U32" s="104"/>
    </row>
    <row r="33" s="47" customFormat="1" spans="1:21">
      <c r="A33" s="74">
        <v>32</v>
      </c>
      <c r="B33" s="226" t="s">
        <v>87</v>
      </c>
      <c r="C33" s="227" t="s">
        <v>88</v>
      </c>
      <c r="D33" s="106">
        <v>0.375</v>
      </c>
      <c r="E33" s="107">
        <v>0.409722222222223</v>
      </c>
      <c r="F33" s="107">
        <v>0.438888888888889</v>
      </c>
      <c r="G33" s="104" t="s">
        <v>89</v>
      </c>
      <c r="H33" s="77" t="s">
        <v>21</v>
      </c>
      <c r="I33" s="77" t="s">
        <v>22</v>
      </c>
      <c r="J33" s="77" t="s">
        <v>363</v>
      </c>
      <c r="K33" s="77" t="s">
        <v>24</v>
      </c>
      <c r="L33" s="77" t="s">
        <v>683</v>
      </c>
      <c r="M33" s="132"/>
      <c r="N33" s="103">
        <v>32</v>
      </c>
      <c r="O33" s="229">
        <v>38.5</v>
      </c>
      <c r="P33" s="230">
        <v>0</v>
      </c>
      <c r="Q33" s="229"/>
      <c r="R33" s="232">
        <v>13.2</v>
      </c>
      <c r="S33" s="230">
        <v>85</v>
      </c>
      <c r="T33" s="229">
        <f t="shared" si="0"/>
        <v>136.7</v>
      </c>
      <c r="U33" s="104"/>
    </row>
    <row r="34" s="47" customFormat="1" spans="1:21">
      <c r="A34" s="74">
        <v>33</v>
      </c>
      <c r="B34" s="226" t="s">
        <v>189</v>
      </c>
      <c r="C34" s="227" t="s">
        <v>88</v>
      </c>
      <c r="D34" s="106">
        <v>0.375</v>
      </c>
      <c r="E34" s="107">
        <v>0.41111111111111</v>
      </c>
      <c r="F34" s="107">
        <v>0.440277777777778</v>
      </c>
      <c r="G34" s="104" t="s">
        <v>89</v>
      </c>
      <c r="H34" s="77" t="s">
        <v>21</v>
      </c>
      <c r="I34" s="77" t="s">
        <v>22</v>
      </c>
      <c r="J34" s="77" t="s">
        <v>684</v>
      </c>
      <c r="K34" s="77" t="s">
        <v>685</v>
      </c>
      <c r="L34" s="77" t="s">
        <v>686</v>
      </c>
      <c r="M34" s="132"/>
      <c r="N34" s="103">
        <v>33</v>
      </c>
      <c r="O34" s="229">
        <v>35.5</v>
      </c>
      <c r="P34" s="230">
        <v>4</v>
      </c>
      <c r="Q34" s="229"/>
      <c r="R34" s="232">
        <v>8.8</v>
      </c>
      <c r="S34" s="230">
        <v>0</v>
      </c>
      <c r="T34" s="229">
        <f t="shared" si="0"/>
        <v>48.3</v>
      </c>
      <c r="U34" s="104"/>
    </row>
    <row r="35" s="47" customFormat="1" spans="1:21">
      <c r="A35" s="103">
        <v>34</v>
      </c>
      <c r="B35" s="104" t="s">
        <v>13</v>
      </c>
      <c r="C35" s="117" t="s">
        <v>14</v>
      </c>
      <c r="D35" s="107">
        <v>0.379166666666667</v>
      </c>
      <c r="E35" s="107">
        <v>0.412500000000001</v>
      </c>
      <c r="F35" s="107">
        <v>0.441666666666665</v>
      </c>
      <c r="G35" s="104" t="s">
        <v>16</v>
      </c>
      <c r="H35" s="77" t="s">
        <v>30</v>
      </c>
      <c r="I35" s="77" t="s">
        <v>107</v>
      </c>
      <c r="J35" s="77" t="s">
        <v>84</v>
      </c>
      <c r="K35" s="77" t="s">
        <v>85</v>
      </c>
      <c r="L35" s="77" t="s">
        <v>86</v>
      </c>
      <c r="M35" s="132"/>
      <c r="N35" s="103">
        <v>34</v>
      </c>
      <c r="O35" s="229">
        <v>31</v>
      </c>
      <c r="P35" s="230">
        <v>4</v>
      </c>
      <c r="Q35" s="229"/>
      <c r="R35" s="232">
        <v>2</v>
      </c>
      <c r="S35" s="230">
        <v>0</v>
      </c>
      <c r="T35" s="229">
        <f t="shared" si="0"/>
        <v>37</v>
      </c>
      <c r="U35" s="104"/>
    </row>
    <row r="36" s="47" customFormat="1" spans="1:21">
      <c r="A36" s="74">
        <v>35</v>
      </c>
      <c r="B36" s="226" t="s">
        <v>87</v>
      </c>
      <c r="C36" s="227" t="s">
        <v>88</v>
      </c>
      <c r="D36" s="107">
        <v>0.379166666666667</v>
      </c>
      <c r="E36" s="107">
        <v>0.41388888888889</v>
      </c>
      <c r="F36" s="107">
        <v>0.443055555555556</v>
      </c>
      <c r="G36" s="104" t="s">
        <v>89</v>
      </c>
      <c r="H36" s="77" t="s">
        <v>101</v>
      </c>
      <c r="I36" s="77" t="s">
        <v>687</v>
      </c>
      <c r="J36" s="188" t="s">
        <v>688</v>
      </c>
      <c r="K36" s="188" t="s">
        <v>230</v>
      </c>
      <c r="L36" s="188" t="s">
        <v>231</v>
      </c>
      <c r="M36" s="132"/>
      <c r="N36" s="103">
        <v>35</v>
      </c>
      <c r="O36" s="229">
        <v>32.5</v>
      </c>
      <c r="P36" s="230">
        <v>0</v>
      </c>
      <c r="Q36" s="229"/>
      <c r="R36" s="232">
        <v>8.8</v>
      </c>
      <c r="S36" s="230">
        <v>0</v>
      </c>
      <c r="T36" s="229">
        <f t="shared" si="0"/>
        <v>41.3</v>
      </c>
      <c r="U36" s="104"/>
    </row>
    <row r="37" s="47" customFormat="1" spans="1:21">
      <c r="A37" s="74">
        <v>36</v>
      </c>
      <c r="B37" s="226" t="s">
        <v>189</v>
      </c>
      <c r="C37" s="227" t="s">
        <v>88</v>
      </c>
      <c r="D37" s="107">
        <v>0.379166666666667</v>
      </c>
      <c r="E37" s="107">
        <v>0.415277777777776</v>
      </c>
      <c r="F37" s="107">
        <v>0.444444444444445</v>
      </c>
      <c r="G37" s="104" t="s">
        <v>89</v>
      </c>
      <c r="H37" s="77" t="s">
        <v>101</v>
      </c>
      <c r="I37" s="77" t="s">
        <v>687</v>
      </c>
      <c r="J37" s="77" t="s">
        <v>103</v>
      </c>
      <c r="K37" s="77" t="s">
        <v>104</v>
      </c>
      <c r="L37" s="77" t="s">
        <v>465</v>
      </c>
      <c r="M37" s="132"/>
      <c r="N37" s="103">
        <v>36</v>
      </c>
      <c r="O37" s="229">
        <v>37.75</v>
      </c>
      <c r="P37" s="230">
        <v>0</v>
      </c>
      <c r="Q37" s="229"/>
      <c r="R37" s="232">
        <v>2.8</v>
      </c>
      <c r="S37" s="230">
        <v>0</v>
      </c>
      <c r="T37" s="229">
        <f t="shared" si="0"/>
        <v>40.55</v>
      </c>
      <c r="U37" s="104"/>
    </row>
    <row r="38" s="47" customFormat="1" spans="1:21">
      <c r="A38" s="103">
        <v>37</v>
      </c>
      <c r="B38" s="104" t="s">
        <v>13</v>
      </c>
      <c r="C38" s="117" t="s">
        <v>14</v>
      </c>
      <c r="D38" s="106">
        <v>0.383333333333333</v>
      </c>
      <c r="E38" s="106">
        <v>0.423611111111111</v>
      </c>
      <c r="F38" s="106">
        <v>0.445833333333331</v>
      </c>
      <c r="G38" s="104" t="s">
        <v>16</v>
      </c>
      <c r="H38" s="77" t="s">
        <v>26</v>
      </c>
      <c r="I38" s="77" t="s">
        <v>22</v>
      </c>
      <c r="J38" s="77" t="s">
        <v>180</v>
      </c>
      <c r="K38" s="77" t="s">
        <v>521</v>
      </c>
      <c r="L38" s="77" t="s">
        <v>689</v>
      </c>
      <c r="M38" s="132"/>
      <c r="N38" s="103">
        <v>37</v>
      </c>
      <c r="O38" s="229">
        <v>36.75</v>
      </c>
      <c r="P38" s="230">
        <v>4</v>
      </c>
      <c r="Q38" s="229"/>
      <c r="R38" s="232">
        <v>15.6</v>
      </c>
      <c r="S38" s="230">
        <v>0</v>
      </c>
      <c r="T38" s="229">
        <f t="shared" si="0"/>
        <v>56.35</v>
      </c>
      <c r="U38" s="104"/>
    </row>
    <row r="39" s="47" customFormat="1" spans="1:21">
      <c r="A39" s="74">
        <v>38</v>
      </c>
      <c r="B39" s="226" t="s">
        <v>87</v>
      </c>
      <c r="C39" s="227" t="s">
        <v>88</v>
      </c>
      <c r="D39" s="106">
        <v>0.383333333333333</v>
      </c>
      <c r="E39" s="107">
        <v>0.425</v>
      </c>
      <c r="F39" s="107">
        <v>0.447222222222223</v>
      </c>
      <c r="G39" s="104" t="s">
        <v>89</v>
      </c>
      <c r="H39" s="77" t="s">
        <v>30</v>
      </c>
      <c r="I39" s="77" t="s">
        <v>22</v>
      </c>
      <c r="J39" s="77" t="s">
        <v>690</v>
      </c>
      <c r="K39" s="77" t="s">
        <v>691</v>
      </c>
      <c r="L39" s="77" t="s">
        <v>692</v>
      </c>
      <c r="M39" s="132"/>
      <c r="N39" s="103">
        <v>38</v>
      </c>
      <c r="O39" s="229">
        <v>33.5</v>
      </c>
      <c r="P39" s="230">
        <v>0</v>
      </c>
      <c r="Q39" s="229"/>
      <c r="R39" s="232">
        <v>0.8</v>
      </c>
      <c r="S39" s="230">
        <v>0</v>
      </c>
      <c r="T39" s="229">
        <f t="shared" si="0"/>
        <v>34.3</v>
      </c>
      <c r="U39" s="104"/>
    </row>
    <row r="40" s="47" customFormat="1" spans="1:21">
      <c r="A40" s="74">
        <v>39</v>
      </c>
      <c r="B40" s="226" t="s">
        <v>189</v>
      </c>
      <c r="C40" s="227" t="s">
        <v>88</v>
      </c>
      <c r="D40" s="106">
        <v>0.383333333333333</v>
      </c>
      <c r="E40" s="107">
        <v>0.426388888888889</v>
      </c>
      <c r="F40" s="107">
        <v>0.448611111111112</v>
      </c>
      <c r="G40" s="104" t="s">
        <v>89</v>
      </c>
      <c r="H40" s="77" t="s">
        <v>30</v>
      </c>
      <c r="I40" s="77" t="s">
        <v>22</v>
      </c>
      <c r="J40" s="77" t="s">
        <v>135</v>
      </c>
      <c r="K40" s="77" t="s">
        <v>693</v>
      </c>
      <c r="L40" s="77" t="s">
        <v>694</v>
      </c>
      <c r="M40" s="132"/>
      <c r="N40" s="103">
        <v>39</v>
      </c>
      <c r="O40" s="229">
        <v>34.75</v>
      </c>
      <c r="P40" s="230">
        <v>0</v>
      </c>
      <c r="Q40" s="229"/>
      <c r="R40" s="232">
        <v>5.2</v>
      </c>
      <c r="S40" s="230">
        <v>0</v>
      </c>
      <c r="T40" s="229">
        <f t="shared" si="0"/>
        <v>39.95</v>
      </c>
      <c r="U40" s="104"/>
    </row>
    <row r="41" s="47" customFormat="1" spans="1:21">
      <c r="A41" s="103">
        <v>40</v>
      </c>
      <c r="B41" s="104" t="s">
        <v>13</v>
      </c>
      <c r="C41" s="117" t="s">
        <v>14</v>
      </c>
      <c r="D41" s="107">
        <v>0.3875</v>
      </c>
      <c r="E41" s="107">
        <v>0.427777777777778</v>
      </c>
      <c r="F41" s="107">
        <v>0.449999999999997</v>
      </c>
      <c r="G41" s="104" t="s">
        <v>16</v>
      </c>
      <c r="H41" s="77" t="s">
        <v>30</v>
      </c>
      <c r="I41" s="77" t="s">
        <v>302</v>
      </c>
      <c r="J41" s="77" t="s">
        <v>35</v>
      </c>
      <c r="K41" s="77" t="s">
        <v>82</v>
      </c>
      <c r="L41" s="77" t="s">
        <v>83</v>
      </c>
      <c r="M41" s="132"/>
      <c r="N41" s="103">
        <v>40</v>
      </c>
      <c r="O41" s="229">
        <v>37.75</v>
      </c>
      <c r="P41" s="230">
        <v>0</v>
      </c>
      <c r="Q41" s="229"/>
      <c r="R41" s="232">
        <v>2.8</v>
      </c>
      <c r="S41" s="230">
        <v>20</v>
      </c>
      <c r="T41" s="229">
        <f t="shared" si="0"/>
        <v>60.55</v>
      </c>
      <c r="U41" s="104"/>
    </row>
    <row r="42" s="47" customFormat="1" spans="1:21">
      <c r="A42" s="74">
        <v>41</v>
      </c>
      <c r="B42" s="226" t="s">
        <v>87</v>
      </c>
      <c r="C42" s="227" t="s">
        <v>88</v>
      </c>
      <c r="D42" s="107">
        <v>0.3875</v>
      </c>
      <c r="E42" s="107">
        <v>0.429166666666667</v>
      </c>
      <c r="F42" s="107">
        <v>0.45138888888889</v>
      </c>
      <c r="G42" s="104" t="s">
        <v>271</v>
      </c>
      <c r="H42" s="77" t="s">
        <v>619</v>
      </c>
      <c r="I42" s="77" t="s">
        <v>127</v>
      </c>
      <c r="J42" s="77" t="s">
        <v>695</v>
      </c>
      <c r="K42" s="77" t="s">
        <v>696</v>
      </c>
      <c r="L42" s="77" t="s">
        <v>280</v>
      </c>
      <c r="M42" s="132"/>
      <c r="N42" s="103">
        <v>41</v>
      </c>
      <c r="O42" s="229" t="s">
        <v>169</v>
      </c>
      <c r="P42" s="229" t="s">
        <v>169</v>
      </c>
      <c r="Q42" s="229" t="s">
        <v>169</v>
      </c>
      <c r="R42" s="232" t="s">
        <v>169</v>
      </c>
      <c r="S42" s="230" t="s">
        <v>169</v>
      </c>
      <c r="T42" s="229" t="s">
        <v>169</v>
      </c>
      <c r="U42" s="104"/>
    </row>
    <row r="43" s="47" customFormat="1" spans="1:21">
      <c r="A43" s="74">
        <v>42</v>
      </c>
      <c r="B43" s="226" t="s">
        <v>189</v>
      </c>
      <c r="C43" s="227" t="s">
        <v>88</v>
      </c>
      <c r="D43" s="107">
        <v>0.3875</v>
      </c>
      <c r="E43" s="107">
        <v>0.430555555555556</v>
      </c>
      <c r="F43" s="107">
        <v>0.452777777777779</v>
      </c>
      <c r="G43" s="104" t="s">
        <v>271</v>
      </c>
      <c r="H43" s="77" t="s">
        <v>619</v>
      </c>
      <c r="I43" s="77" t="s">
        <v>127</v>
      </c>
      <c r="J43" s="77" t="s">
        <v>697</v>
      </c>
      <c r="K43" s="77" t="s">
        <v>698</v>
      </c>
      <c r="L43" s="77" t="s">
        <v>699</v>
      </c>
      <c r="M43" s="132"/>
      <c r="N43" s="103">
        <v>42</v>
      </c>
      <c r="O43" s="229" t="s">
        <v>169</v>
      </c>
      <c r="P43" s="229" t="s">
        <v>169</v>
      </c>
      <c r="Q43" s="229" t="s">
        <v>169</v>
      </c>
      <c r="R43" s="232" t="s">
        <v>169</v>
      </c>
      <c r="S43" s="230" t="s">
        <v>169</v>
      </c>
      <c r="T43" s="229" t="s">
        <v>169</v>
      </c>
      <c r="U43" s="104"/>
    </row>
    <row r="44" s="47" customFormat="1" spans="1:21">
      <c r="A44" s="103">
        <v>43</v>
      </c>
      <c r="B44" s="104" t="s">
        <v>13</v>
      </c>
      <c r="C44" s="117" t="s">
        <v>14</v>
      </c>
      <c r="D44" s="106">
        <v>0.391666666666666</v>
      </c>
      <c r="E44" s="106">
        <v>0.431944444444445</v>
      </c>
      <c r="F44" s="106">
        <v>0.454166666666663</v>
      </c>
      <c r="G44" s="104" t="s">
        <v>16</v>
      </c>
      <c r="H44" s="77" t="s">
        <v>30</v>
      </c>
      <c r="I44" s="77" t="s">
        <v>107</v>
      </c>
      <c r="J44" s="77" t="s">
        <v>523</v>
      </c>
      <c r="K44" s="77" t="s">
        <v>85</v>
      </c>
      <c r="L44" s="77" t="s">
        <v>524</v>
      </c>
      <c r="M44" s="132"/>
      <c r="N44" s="103">
        <v>43</v>
      </c>
      <c r="O44" s="229">
        <v>35.25</v>
      </c>
      <c r="P44" s="230">
        <v>0</v>
      </c>
      <c r="Q44" s="229"/>
      <c r="R44" s="233">
        <v>0.4</v>
      </c>
      <c r="S44" s="230">
        <v>0</v>
      </c>
      <c r="T44" s="229">
        <f t="shared" si="0"/>
        <v>35.65</v>
      </c>
      <c r="U44" s="104"/>
    </row>
    <row r="45" s="47" customFormat="1" spans="1:21">
      <c r="A45" s="74">
        <v>44</v>
      </c>
      <c r="B45" s="226" t="s">
        <v>87</v>
      </c>
      <c r="C45" s="227" t="s">
        <v>88</v>
      </c>
      <c r="D45" s="106">
        <v>0.391666666666666</v>
      </c>
      <c r="E45" s="107">
        <v>0.433333333333333</v>
      </c>
      <c r="F45" s="107">
        <v>0.455555555555557</v>
      </c>
      <c r="G45" s="104" t="s">
        <v>89</v>
      </c>
      <c r="H45" s="77" t="s">
        <v>21</v>
      </c>
      <c r="I45" s="77" t="s">
        <v>107</v>
      </c>
      <c r="J45" s="77" t="s">
        <v>249</v>
      </c>
      <c r="K45" s="77" t="s">
        <v>700</v>
      </c>
      <c r="L45" s="77" t="s">
        <v>701</v>
      </c>
      <c r="M45" s="132"/>
      <c r="N45" s="103">
        <v>44</v>
      </c>
      <c r="O45" s="229">
        <v>33.5</v>
      </c>
      <c r="P45" s="230">
        <v>8</v>
      </c>
      <c r="Q45" s="229">
        <v>10</v>
      </c>
      <c r="R45" s="232">
        <v>38</v>
      </c>
      <c r="S45" s="230">
        <v>20</v>
      </c>
      <c r="T45" s="229">
        <f t="shared" si="0"/>
        <v>109.5</v>
      </c>
      <c r="U45" s="104"/>
    </row>
    <row r="46" spans="1:21">
      <c r="A46" s="74">
        <v>45</v>
      </c>
      <c r="B46" s="226" t="s">
        <v>189</v>
      </c>
      <c r="C46" s="227" t="s">
        <v>88</v>
      </c>
      <c r="D46" s="106">
        <v>0.391666666666666</v>
      </c>
      <c r="E46" s="107">
        <v>0.434722222222222</v>
      </c>
      <c r="F46" s="107">
        <v>0.456944444444446</v>
      </c>
      <c r="G46" s="104" t="s">
        <v>89</v>
      </c>
      <c r="H46" s="77" t="s">
        <v>21</v>
      </c>
      <c r="I46" s="77" t="s">
        <v>107</v>
      </c>
      <c r="J46" s="77" t="s">
        <v>266</v>
      </c>
      <c r="K46" s="77" t="s">
        <v>267</v>
      </c>
      <c r="L46" s="77" t="s">
        <v>268</v>
      </c>
      <c r="M46" s="132"/>
      <c r="N46" s="103">
        <v>45</v>
      </c>
      <c r="O46" s="229">
        <v>31.25</v>
      </c>
      <c r="P46" s="230">
        <v>0</v>
      </c>
      <c r="Q46" s="229"/>
      <c r="R46" s="232"/>
      <c r="S46" s="230">
        <v>0</v>
      </c>
      <c r="T46" s="229">
        <f t="shared" si="0"/>
        <v>31.25</v>
      </c>
      <c r="U46" s="104"/>
    </row>
    <row r="47" spans="1:21">
      <c r="A47" s="103">
        <v>46</v>
      </c>
      <c r="B47" s="104" t="s">
        <v>13</v>
      </c>
      <c r="C47" s="117" t="s">
        <v>14</v>
      </c>
      <c r="D47" s="107">
        <v>0.395833333333333</v>
      </c>
      <c r="E47" s="107">
        <v>0.436111111111111</v>
      </c>
      <c r="F47" s="107">
        <v>0.458333333333329</v>
      </c>
      <c r="G47" s="104" t="s">
        <v>16</v>
      </c>
      <c r="H47" s="77" t="s">
        <v>26</v>
      </c>
      <c r="I47" s="77" t="s">
        <v>22</v>
      </c>
      <c r="J47" s="77" t="s">
        <v>68</v>
      </c>
      <c r="K47" s="77" t="s">
        <v>69</v>
      </c>
      <c r="L47" s="129" t="s">
        <v>702</v>
      </c>
      <c r="M47" s="132"/>
      <c r="N47" s="103">
        <v>46</v>
      </c>
      <c r="O47" s="229">
        <v>28.75</v>
      </c>
      <c r="P47" s="230">
        <v>4</v>
      </c>
      <c r="Q47" s="229"/>
      <c r="R47" s="232">
        <v>11.2</v>
      </c>
      <c r="S47" s="230">
        <v>20</v>
      </c>
      <c r="T47" s="229">
        <f t="shared" si="0"/>
        <v>63.95</v>
      </c>
      <c r="U47" s="104"/>
    </row>
    <row r="48" spans="1:21">
      <c r="A48" s="74">
        <v>47</v>
      </c>
      <c r="B48" s="226" t="s">
        <v>87</v>
      </c>
      <c r="C48" s="227" t="s">
        <v>88</v>
      </c>
      <c r="D48" s="107">
        <v>0.395833333333333</v>
      </c>
      <c r="E48" s="107">
        <v>0.4375</v>
      </c>
      <c r="F48" s="107">
        <v>0.459722222222224</v>
      </c>
      <c r="G48" s="104" t="s">
        <v>89</v>
      </c>
      <c r="H48" s="77" t="s">
        <v>631</v>
      </c>
      <c r="I48" s="77" t="s">
        <v>632</v>
      </c>
      <c r="J48" s="77" t="s">
        <v>84</v>
      </c>
      <c r="K48" s="77" t="s">
        <v>125</v>
      </c>
      <c r="L48" s="77" t="s">
        <v>126</v>
      </c>
      <c r="M48" s="132"/>
      <c r="N48" s="103">
        <v>47</v>
      </c>
      <c r="O48" s="229">
        <v>31</v>
      </c>
      <c r="P48" s="230">
        <v>4</v>
      </c>
      <c r="Q48" s="229"/>
      <c r="R48" s="232"/>
      <c r="S48" s="230">
        <v>0</v>
      </c>
      <c r="T48" s="229">
        <f t="shared" si="0"/>
        <v>35</v>
      </c>
      <c r="U48" s="104"/>
    </row>
    <row r="49" s="47" customFormat="1" spans="1:21">
      <c r="A49" s="74">
        <v>48</v>
      </c>
      <c r="B49" s="226" t="s">
        <v>189</v>
      </c>
      <c r="C49" s="227" t="s">
        <v>88</v>
      </c>
      <c r="D49" s="107">
        <v>0.395833333333333</v>
      </c>
      <c r="E49" s="107">
        <v>0.438888888888889</v>
      </c>
      <c r="F49" s="107">
        <v>0.461111111111113</v>
      </c>
      <c r="G49" s="104" t="s">
        <v>89</v>
      </c>
      <c r="H49" s="77" t="s">
        <v>631</v>
      </c>
      <c r="I49" s="77" t="s">
        <v>632</v>
      </c>
      <c r="J49" s="77" t="s">
        <v>210</v>
      </c>
      <c r="K49" s="77" t="s">
        <v>233</v>
      </c>
      <c r="L49" s="77" t="s">
        <v>703</v>
      </c>
      <c r="M49" s="132"/>
      <c r="N49" s="103">
        <v>48</v>
      </c>
      <c r="O49" s="229">
        <v>35.75</v>
      </c>
      <c r="P49" s="230">
        <v>4</v>
      </c>
      <c r="Q49" s="229"/>
      <c r="R49" s="232">
        <v>7.2</v>
      </c>
      <c r="S49" s="230">
        <v>20</v>
      </c>
      <c r="T49" s="229">
        <f t="shared" si="0"/>
        <v>66.95</v>
      </c>
      <c r="U49" s="104"/>
    </row>
    <row r="50" s="47" customFormat="1" spans="1:21">
      <c r="A50" s="103">
        <v>49</v>
      </c>
      <c r="B50" s="104" t="s">
        <v>13</v>
      </c>
      <c r="C50" s="117" t="s">
        <v>14</v>
      </c>
      <c r="D50" s="106">
        <v>0.408333333333333</v>
      </c>
      <c r="E50" s="107">
        <v>0.440277777777778</v>
      </c>
      <c r="F50" s="106">
        <v>0.4625</v>
      </c>
      <c r="G50" s="104" t="s">
        <v>16</v>
      </c>
      <c r="H50" s="77" t="s">
        <v>30</v>
      </c>
      <c r="I50" s="77" t="s">
        <v>302</v>
      </c>
      <c r="J50" s="77" t="s">
        <v>32</v>
      </c>
      <c r="K50" s="77" t="s">
        <v>33</v>
      </c>
      <c r="L50" s="77" t="s">
        <v>704</v>
      </c>
      <c r="M50" s="132"/>
      <c r="N50" s="103">
        <v>49</v>
      </c>
      <c r="O50" s="229">
        <v>35.25</v>
      </c>
      <c r="P50" s="230">
        <v>4</v>
      </c>
      <c r="Q50" s="229"/>
      <c r="R50" s="232"/>
      <c r="S50" s="230">
        <v>0</v>
      </c>
      <c r="T50" s="229">
        <f t="shared" si="0"/>
        <v>39.25</v>
      </c>
      <c r="U50" s="104"/>
    </row>
    <row r="51" s="47" customFormat="1" spans="1:21">
      <c r="A51" s="74">
        <v>50</v>
      </c>
      <c r="B51" s="226" t="s">
        <v>87</v>
      </c>
      <c r="C51" s="227" t="s">
        <v>88</v>
      </c>
      <c r="D51" s="106">
        <v>0.408333333333333</v>
      </c>
      <c r="E51" s="107">
        <v>0.441666666666667</v>
      </c>
      <c r="F51" s="107">
        <v>0.463888888888889</v>
      </c>
      <c r="G51" s="104" t="s">
        <v>89</v>
      </c>
      <c r="H51" s="108" t="s">
        <v>182</v>
      </c>
      <c r="I51" s="77" t="s">
        <v>640</v>
      </c>
      <c r="J51" s="77" t="s">
        <v>183</v>
      </c>
      <c r="K51" s="77" t="s">
        <v>184</v>
      </c>
      <c r="L51" s="77" t="s">
        <v>185</v>
      </c>
      <c r="M51" s="132"/>
      <c r="N51" s="103">
        <v>50</v>
      </c>
      <c r="O51" s="229">
        <v>34</v>
      </c>
      <c r="P51" s="230">
        <v>0</v>
      </c>
      <c r="Q51" s="229"/>
      <c r="R51" s="232">
        <v>22</v>
      </c>
      <c r="S51" s="230">
        <v>0</v>
      </c>
      <c r="T51" s="229">
        <f t="shared" si="0"/>
        <v>56</v>
      </c>
      <c r="U51" s="104"/>
    </row>
    <row r="52" s="47" customFormat="1" spans="1:21">
      <c r="A52" s="74">
        <v>51</v>
      </c>
      <c r="B52" s="226" t="s">
        <v>189</v>
      </c>
      <c r="C52" s="227" t="s">
        <v>88</v>
      </c>
      <c r="D52" s="106">
        <v>0.408333333333333</v>
      </c>
      <c r="E52" s="107">
        <v>0.443055555555556</v>
      </c>
      <c r="F52" s="107">
        <v>0.465277777777778</v>
      </c>
      <c r="G52" s="104" t="s">
        <v>89</v>
      </c>
      <c r="H52" s="108" t="s">
        <v>182</v>
      </c>
      <c r="I52" s="77" t="s">
        <v>640</v>
      </c>
      <c r="J52" s="77" t="s">
        <v>705</v>
      </c>
      <c r="K52" s="77" t="s">
        <v>706</v>
      </c>
      <c r="L52" s="77" t="s">
        <v>707</v>
      </c>
      <c r="M52" s="132"/>
      <c r="N52" s="103">
        <v>51</v>
      </c>
      <c r="O52" s="229">
        <v>40</v>
      </c>
      <c r="P52" s="230">
        <v>0</v>
      </c>
      <c r="Q52" s="229"/>
      <c r="R52" s="232">
        <v>9.6</v>
      </c>
      <c r="S52" s="230">
        <v>20</v>
      </c>
      <c r="T52" s="229">
        <f t="shared" si="0"/>
        <v>69.6</v>
      </c>
      <c r="U52" s="104"/>
    </row>
    <row r="53" s="47" customFormat="1" spans="1:21">
      <c r="A53" s="103">
        <v>52</v>
      </c>
      <c r="B53" s="104" t="s">
        <v>13</v>
      </c>
      <c r="C53" s="117" t="s">
        <v>14</v>
      </c>
      <c r="D53" s="107">
        <v>0.4125</v>
      </c>
      <c r="E53" s="107">
        <v>0.444444444444444</v>
      </c>
      <c r="F53" s="107">
        <v>0.466666666666667</v>
      </c>
      <c r="G53" s="104" t="s">
        <v>16</v>
      </c>
      <c r="H53" s="77" t="s">
        <v>30</v>
      </c>
      <c r="I53" s="77" t="s">
        <v>107</v>
      </c>
      <c r="J53" s="77" t="s">
        <v>708</v>
      </c>
      <c r="K53" s="77" t="s">
        <v>69</v>
      </c>
      <c r="L53" s="77" t="s">
        <v>709</v>
      </c>
      <c r="M53" s="132"/>
      <c r="N53" s="103">
        <v>52</v>
      </c>
      <c r="O53" s="229">
        <v>37</v>
      </c>
      <c r="P53" s="230">
        <v>0</v>
      </c>
      <c r="Q53" s="229"/>
      <c r="R53" s="232">
        <v>3.6</v>
      </c>
      <c r="S53" s="230">
        <v>0</v>
      </c>
      <c r="T53" s="229">
        <f t="shared" si="0"/>
        <v>40.6</v>
      </c>
      <c r="U53" s="104"/>
    </row>
    <row r="54" s="47" customFormat="1" spans="1:21">
      <c r="A54" s="74">
        <v>53</v>
      </c>
      <c r="B54" s="226" t="s">
        <v>87</v>
      </c>
      <c r="C54" s="227" t="s">
        <v>88</v>
      </c>
      <c r="D54" s="107">
        <v>0.4125</v>
      </c>
      <c r="E54" s="107">
        <v>0.445833333333333</v>
      </c>
      <c r="F54" s="107">
        <v>0.468055555555556</v>
      </c>
      <c r="G54" s="104" t="s">
        <v>89</v>
      </c>
      <c r="H54" s="77" t="s">
        <v>101</v>
      </c>
      <c r="I54" s="77" t="s">
        <v>308</v>
      </c>
      <c r="J54" s="77" t="s">
        <v>241</v>
      </c>
      <c r="K54" s="77" t="s">
        <v>710</v>
      </c>
      <c r="L54" s="77" t="s">
        <v>711</v>
      </c>
      <c r="M54" s="132"/>
      <c r="N54" s="103">
        <v>53</v>
      </c>
      <c r="O54" s="229">
        <v>24.75</v>
      </c>
      <c r="P54" s="230">
        <v>0</v>
      </c>
      <c r="Q54" s="229"/>
      <c r="R54" s="232">
        <v>12.8</v>
      </c>
      <c r="S54" s="230">
        <v>0</v>
      </c>
      <c r="T54" s="229">
        <f t="shared" si="0"/>
        <v>37.55</v>
      </c>
      <c r="U54" s="104"/>
    </row>
    <row r="55" s="47" customFormat="1" spans="1:21">
      <c r="A55" s="74">
        <v>54</v>
      </c>
      <c r="B55" s="226" t="s">
        <v>189</v>
      </c>
      <c r="C55" s="227" t="s">
        <v>88</v>
      </c>
      <c r="D55" s="107">
        <v>0.4125</v>
      </c>
      <c r="E55" s="107">
        <v>0.447222222222222</v>
      </c>
      <c r="F55" s="107">
        <v>0.469444444444444</v>
      </c>
      <c r="G55" s="104" t="s">
        <v>89</v>
      </c>
      <c r="H55" s="77" t="s">
        <v>101</v>
      </c>
      <c r="I55" s="77" t="s">
        <v>308</v>
      </c>
      <c r="J55" s="77" t="s">
        <v>370</v>
      </c>
      <c r="K55" s="77" t="s">
        <v>712</v>
      </c>
      <c r="L55" s="77" t="s">
        <v>713</v>
      </c>
      <c r="M55" s="132"/>
      <c r="N55" s="103">
        <v>54</v>
      </c>
      <c r="O55" s="229">
        <v>37.5</v>
      </c>
      <c r="P55" s="230">
        <v>0</v>
      </c>
      <c r="Q55" s="229"/>
      <c r="R55" s="232">
        <v>27.2</v>
      </c>
      <c r="S55" s="230">
        <v>0</v>
      </c>
      <c r="T55" s="229">
        <f t="shared" si="0"/>
        <v>64.7</v>
      </c>
      <c r="U55" s="104"/>
    </row>
    <row r="56" s="47" customFormat="1" spans="1:21">
      <c r="A56" s="103">
        <v>55</v>
      </c>
      <c r="B56" s="104" t="s">
        <v>13</v>
      </c>
      <c r="C56" s="117" t="s">
        <v>14</v>
      </c>
      <c r="D56" s="106">
        <v>0.416666666666666</v>
      </c>
      <c r="E56" s="107">
        <v>0.448611111111111</v>
      </c>
      <c r="F56" s="106">
        <v>0.470833333333333</v>
      </c>
      <c r="G56" s="104" t="s">
        <v>16</v>
      </c>
      <c r="H56" s="77" t="s">
        <v>26</v>
      </c>
      <c r="I56" s="77" t="s">
        <v>22</v>
      </c>
      <c r="J56" s="77" t="s">
        <v>495</v>
      </c>
      <c r="K56" s="77" t="s">
        <v>512</v>
      </c>
      <c r="L56" s="77" t="s">
        <v>513</v>
      </c>
      <c r="M56" s="132"/>
      <c r="N56" s="103">
        <v>55</v>
      </c>
      <c r="O56" s="229">
        <v>40.75</v>
      </c>
      <c r="P56" s="230">
        <v>0</v>
      </c>
      <c r="Q56" s="229"/>
      <c r="R56" s="232">
        <v>4.8</v>
      </c>
      <c r="S56" s="230">
        <v>0</v>
      </c>
      <c r="T56" s="229">
        <f t="shared" si="0"/>
        <v>45.55</v>
      </c>
      <c r="U56" s="104"/>
    </row>
    <row r="57" s="47" customFormat="1" spans="1:21">
      <c r="A57" s="74">
        <v>56</v>
      </c>
      <c r="B57" s="226" t="s">
        <v>87</v>
      </c>
      <c r="C57" s="227" t="s">
        <v>88</v>
      </c>
      <c r="D57" s="106">
        <v>0.416666666666666</v>
      </c>
      <c r="E57" s="107">
        <v>0.45</v>
      </c>
      <c r="F57" s="107">
        <v>0.472222222222222</v>
      </c>
      <c r="G57" s="104" t="s">
        <v>89</v>
      </c>
      <c r="H57" s="77" t="s">
        <v>30</v>
      </c>
      <c r="I57" s="77" t="s">
        <v>124</v>
      </c>
      <c r="J57" s="77" t="s">
        <v>714</v>
      </c>
      <c r="K57" s="77" t="s">
        <v>338</v>
      </c>
      <c r="L57" s="77" t="s">
        <v>715</v>
      </c>
      <c r="M57" s="132"/>
      <c r="N57" s="103">
        <v>56</v>
      </c>
      <c r="O57" s="229" t="s">
        <v>169</v>
      </c>
      <c r="P57" s="229" t="s">
        <v>169</v>
      </c>
      <c r="Q57" s="229" t="s">
        <v>169</v>
      </c>
      <c r="R57" s="232" t="s">
        <v>169</v>
      </c>
      <c r="S57" s="230" t="s">
        <v>169</v>
      </c>
      <c r="T57" s="229" t="s">
        <v>169</v>
      </c>
      <c r="U57" s="104"/>
    </row>
    <row r="58" s="47" customFormat="1" spans="1:21">
      <c r="A58" s="74">
        <v>57</v>
      </c>
      <c r="B58" s="226" t="s">
        <v>189</v>
      </c>
      <c r="C58" s="227" t="s">
        <v>88</v>
      </c>
      <c r="D58" s="106">
        <v>0.416666666666666</v>
      </c>
      <c r="E58" s="107">
        <v>0.451388888888889</v>
      </c>
      <c r="F58" s="107">
        <v>0.473611111111111</v>
      </c>
      <c r="G58" s="104" t="s">
        <v>271</v>
      </c>
      <c r="H58" s="77" t="s">
        <v>30</v>
      </c>
      <c r="I58" s="77" t="s">
        <v>124</v>
      </c>
      <c r="J58" s="77" t="s">
        <v>186</v>
      </c>
      <c r="K58" s="77" t="s">
        <v>653</v>
      </c>
      <c r="L58" s="77" t="s">
        <v>716</v>
      </c>
      <c r="M58" s="132"/>
      <c r="N58" s="103">
        <v>57</v>
      </c>
      <c r="O58" s="229">
        <v>39</v>
      </c>
      <c r="P58" s="230">
        <v>0</v>
      </c>
      <c r="Q58" s="229"/>
      <c r="R58" s="232"/>
      <c r="S58" s="230">
        <v>0</v>
      </c>
      <c r="T58" s="229">
        <f t="shared" si="0"/>
        <v>39</v>
      </c>
      <c r="U58" s="104"/>
    </row>
    <row r="59" s="47" customFormat="1" spans="1:21">
      <c r="A59" s="103">
        <v>58</v>
      </c>
      <c r="B59" s="104" t="s">
        <v>13</v>
      </c>
      <c r="C59" s="117" t="s">
        <v>14</v>
      </c>
      <c r="D59" s="107">
        <v>0.420833333333333</v>
      </c>
      <c r="E59" s="107">
        <v>0.452777777777778</v>
      </c>
      <c r="F59" s="107">
        <v>0.475</v>
      </c>
      <c r="G59" s="104" t="s">
        <v>16</v>
      </c>
      <c r="H59" s="77" t="s">
        <v>30</v>
      </c>
      <c r="I59" s="77" t="s">
        <v>302</v>
      </c>
      <c r="J59" s="77" t="s">
        <v>65</v>
      </c>
      <c r="K59" s="77" t="s">
        <v>66</v>
      </c>
      <c r="L59" s="77" t="s">
        <v>717</v>
      </c>
      <c r="M59" s="132"/>
      <c r="N59" s="103">
        <v>58</v>
      </c>
      <c r="O59" s="229">
        <v>41.75</v>
      </c>
      <c r="P59" s="230">
        <v>0</v>
      </c>
      <c r="Q59" s="229"/>
      <c r="R59" s="232"/>
      <c r="S59" s="230">
        <v>0</v>
      </c>
      <c r="T59" s="229">
        <f t="shared" si="0"/>
        <v>41.75</v>
      </c>
      <c r="U59" s="104"/>
    </row>
    <row r="60" s="47" customFormat="1" spans="1:21">
      <c r="A60" s="74">
        <v>59</v>
      </c>
      <c r="B60" s="226" t="s">
        <v>87</v>
      </c>
      <c r="C60" s="227" t="s">
        <v>88</v>
      </c>
      <c r="D60" s="107">
        <v>0.420833333333333</v>
      </c>
      <c r="E60" s="107">
        <v>0.454166666666667</v>
      </c>
      <c r="F60" s="107">
        <v>0.476388888888889</v>
      </c>
      <c r="G60" s="104" t="s">
        <v>89</v>
      </c>
      <c r="H60" s="77" t="s">
        <v>17</v>
      </c>
      <c r="I60" s="77" t="s">
        <v>655</v>
      </c>
      <c r="J60" s="77" t="s">
        <v>718</v>
      </c>
      <c r="K60" s="77" t="s">
        <v>136</v>
      </c>
      <c r="L60" s="77" t="s">
        <v>137</v>
      </c>
      <c r="M60" s="132"/>
      <c r="N60" s="103">
        <v>59</v>
      </c>
      <c r="O60" s="229">
        <v>36.75</v>
      </c>
      <c r="P60" s="230">
        <v>0</v>
      </c>
      <c r="Q60" s="229"/>
      <c r="R60" s="232"/>
      <c r="S60" s="230">
        <v>0</v>
      </c>
      <c r="T60" s="229">
        <f t="shared" si="0"/>
        <v>36.75</v>
      </c>
      <c r="U60" s="104"/>
    </row>
    <row r="61" s="47" customFormat="1" spans="1:21">
      <c r="A61" s="74">
        <v>60</v>
      </c>
      <c r="B61" s="226" t="s">
        <v>189</v>
      </c>
      <c r="C61" s="227" t="s">
        <v>88</v>
      </c>
      <c r="D61" s="107">
        <v>0.420833333333333</v>
      </c>
      <c r="E61" s="107">
        <v>0.455555555555556</v>
      </c>
      <c r="F61" s="107">
        <v>0.477777777777778</v>
      </c>
      <c r="G61" s="104" t="s">
        <v>89</v>
      </c>
      <c r="H61" s="77" t="s">
        <v>17</v>
      </c>
      <c r="I61" s="77" t="s">
        <v>655</v>
      </c>
      <c r="J61" s="77" t="s">
        <v>190</v>
      </c>
      <c r="K61" s="77" t="s">
        <v>191</v>
      </c>
      <c r="L61" s="77" t="s">
        <v>192</v>
      </c>
      <c r="M61" s="77"/>
      <c r="N61" s="103">
        <v>60</v>
      </c>
      <c r="O61" s="229">
        <v>30.75</v>
      </c>
      <c r="P61" s="230">
        <v>4</v>
      </c>
      <c r="Q61" s="229"/>
      <c r="R61" s="232">
        <v>5.6</v>
      </c>
      <c r="S61" s="230">
        <v>0</v>
      </c>
      <c r="T61" s="229">
        <f t="shared" si="0"/>
        <v>40.35</v>
      </c>
      <c r="U61" s="104"/>
    </row>
    <row r="62" s="47" customFormat="1" spans="1:21">
      <c r="A62" s="74">
        <v>61</v>
      </c>
      <c r="B62" s="226" t="s">
        <v>87</v>
      </c>
      <c r="C62" s="227" t="s">
        <v>88</v>
      </c>
      <c r="D62" s="106">
        <v>0.425</v>
      </c>
      <c r="E62" s="107">
        <v>0.465277777777778</v>
      </c>
      <c r="F62" s="107">
        <v>0.480555555555555</v>
      </c>
      <c r="G62" s="104" t="s">
        <v>271</v>
      </c>
      <c r="H62" s="77" t="s">
        <v>111</v>
      </c>
      <c r="I62" s="77" t="s">
        <v>663</v>
      </c>
      <c r="J62" s="77" t="s">
        <v>719</v>
      </c>
      <c r="K62" s="77" t="s">
        <v>720</v>
      </c>
      <c r="L62" s="77" t="s">
        <v>721</v>
      </c>
      <c r="M62" s="132"/>
      <c r="N62" s="103">
        <v>61</v>
      </c>
      <c r="O62" s="229">
        <v>35.5</v>
      </c>
      <c r="P62" s="230">
        <v>0</v>
      </c>
      <c r="Q62" s="229"/>
      <c r="R62" s="232">
        <v>14</v>
      </c>
      <c r="S62" s="230">
        <v>0</v>
      </c>
      <c r="T62" s="229">
        <f t="shared" si="0"/>
        <v>49.5</v>
      </c>
      <c r="U62" s="104"/>
    </row>
    <row r="63" s="47" customFormat="1" spans="1:21">
      <c r="A63" s="74">
        <v>62</v>
      </c>
      <c r="B63" s="226" t="s">
        <v>189</v>
      </c>
      <c r="C63" s="227" t="s">
        <v>88</v>
      </c>
      <c r="D63" s="106">
        <v>0.425</v>
      </c>
      <c r="E63" s="107">
        <v>0.466666666666667</v>
      </c>
      <c r="F63" s="107">
        <v>0.481944444444445</v>
      </c>
      <c r="G63" s="104" t="s">
        <v>271</v>
      </c>
      <c r="H63" s="77" t="s">
        <v>111</v>
      </c>
      <c r="I63" s="77" t="s">
        <v>663</v>
      </c>
      <c r="J63" s="77" t="s">
        <v>722</v>
      </c>
      <c r="K63" s="77" t="s">
        <v>723</v>
      </c>
      <c r="L63" s="77" t="s">
        <v>724</v>
      </c>
      <c r="M63" s="132"/>
      <c r="N63" s="103">
        <v>62</v>
      </c>
      <c r="O63" s="229">
        <v>33</v>
      </c>
      <c r="P63" s="230">
        <v>0</v>
      </c>
      <c r="Q63" s="229"/>
      <c r="R63" s="232"/>
      <c r="S63" s="230">
        <v>0</v>
      </c>
      <c r="T63" s="229">
        <f t="shared" si="0"/>
        <v>33</v>
      </c>
      <c r="U63" s="104"/>
    </row>
    <row r="64" s="47" customFormat="1" spans="1:21">
      <c r="A64" s="74">
        <v>63</v>
      </c>
      <c r="B64" s="226" t="s">
        <v>87</v>
      </c>
      <c r="C64" s="227" t="s">
        <v>88</v>
      </c>
      <c r="D64" s="107">
        <v>0.429166666666666</v>
      </c>
      <c r="E64" s="107">
        <v>0.468055555555556</v>
      </c>
      <c r="F64" s="107">
        <v>0.484722222222222</v>
      </c>
      <c r="G64" s="104" t="s">
        <v>89</v>
      </c>
      <c r="H64" s="77" t="s">
        <v>26</v>
      </c>
      <c r="I64" s="77" t="s">
        <v>124</v>
      </c>
      <c r="J64" s="77" t="s">
        <v>725</v>
      </c>
      <c r="K64" s="77" t="s">
        <v>726</v>
      </c>
      <c r="L64" s="77" t="s">
        <v>175</v>
      </c>
      <c r="M64" s="132"/>
      <c r="N64" s="103">
        <v>63</v>
      </c>
      <c r="O64" s="229">
        <v>35.25</v>
      </c>
      <c r="P64" s="230" t="s">
        <v>639</v>
      </c>
      <c r="Q64" s="229" t="s">
        <v>639</v>
      </c>
      <c r="R64" s="232" t="s">
        <v>639</v>
      </c>
      <c r="S64" s="230" t="s">
        <v>639</v>
      </c>
      <c r="T64" s="229" t="s">
        <v>639</v>
      </c>
      <c r="U64" s="104"/>
    </row>
    <row r="65" s="47" customFormat="1" spans="1:21">
      <c r="A65" s="74">
        <v>64</v>
      </c>
      <c r="B65" s="226" t="s">
        <v>189</v>
      </c>
      <c r="C65" s="227" t="s">
        <v>88</v>
      </c>
      <c r="D65" s="107">
        <v>0.429166666666666</v>
      </c>
      <c r="E65" s="107">
        <v>0.469444444444444</v>
      </c>
      <c r="F65" s="107">
        <v>0.486111111111111</v>
      </c>
      <c r="G65" s="104" t="s">
        <v>89</v>
      </c>
      <c r="H65" s="77" t="s">
        <v>26</v>
      </c>
      <c r="I65" s="77" t="s">
        <v>124</v>
      </c>
      <c r="J65" s="77" t="s">
        <v>339</v>
      </c>
      <c r="K65" s="77" t="s">
        <v>340</v>
      </c>
      <c r="L65" s="77" t="s">
        <v>481</v>
      </c>
      <c r="M65" s="132"/>
      <c r="N65" s="103">
        <v>64</v>
      </c>
      <c r="O65" s="229">
        <v>27.5</v>
      </c>
      <c r="P65" s="230">
        <v>0</v>
      </c>
      <c r="Q65" s="229"/>
      <c r="R65" s="232" t="s">
        <v>639</v>
      </c>
      <c r="S65" s="230" t="s">
        <v>639</v>
      </c>
      <c r="T65" s="229" t="s">
        <v>639</v>
      </c>
      <c r="U65" s="104"/>
    </row>
    <row r="66" s="47" customFormat="1" spans="1:21">
      <c r="A66" s="74">
        <v>65</v>
      </c>
      <c r="B66" s="226" t="s">
        <v>87</v>
      </c>
      <c r="C66" s="227" t="s">
        <v>88</v>
      </c>
      <c r="D66" s="106">
        <v>0.433333333333333</v>
      </c>
      <c r="E66" s="107">
        <v>0.470833333333333</v>
      </c>
      <c r="F66" s="107">
        <v>0.488888888888889</v>
      </c>
      <c r="G66" s="104" t="s">
        <v>271</v>
      </c>
      <c r="H66" s="77" t="s">
        <v>256</v>
      </c>
      <c r="I66" s="77" t="s">
        <v>677</v>
      </c>
      <c r="J66" s="77" t="s">
        <v>727</v>
      </c>
      <c r="K66" s="77" t="s">
        <v>728</v>
      </c>
      <c r="L66" s="77" t="s">
        <v>729</v>
      </c>
      <c r="M66" s="132"/>
      <c r="N66" s="103">
        <v>65</v>
      </c>
      <c r="O66" s="229">
        <v>33</v>
      </c>
      <c r="P66" s="230">
        <v>12</v>
      </c>
      <c r="Q66" s="229"/>
      <c r="R66" s="232"/>
      <c r="S66" s="230">
        <v>0</v>
      </c>
      <c r="T66" s="229">
        <f t="shared" si="0"/>
        <v>45</v>
      </c>
      <c r="U66" s="104"/>
    </row>
    <row r="67" s="47" customFormat="1" spans="1:21">
      <c r="A67" s="74">
        <v>66</v>
      </c>
      <c r="B67" s="226" t="s">
        <v>189</v>
      </c>
      <c r="C67" s="227" t="s">
        <v>88</v>
      </c>
      <c r="D67" s="106">
        <v>0.433333333333333</v>
      </c>
      <c r="E67" s="107">
        <v>0.472222222222222</v>
      </c>
      <c r="F67" s="107">
        <v>0.490277777777778</v>
      </c>
      <c r="G67" s="104" t="s">
        <v>271</v>
      </c>
      <c r="H67" s="77" t="s">
        <v>21</v>
      </c>
      <c r="I67" s="77" t="s">
        <v>22</v>
      </c>
      <c r="J67" s="77" t="s">
        <v>360</v>
      </c>
      <c r="K67" s="77" t="s">
        <v>361</v>
      </c>
      <c r="L67" s="77" t="s">
        <v>362</v>
      </c>
      <c r="M67" s="132"/>
      <c r="N67" s="103">
        <v>66</v>
      </c>
      <c r="O67" s="229">
        <v>34</v>
      </c>
      <c r="P67" s="230">
        <v>16</v>
      </c>
      <c r="Q67" s="229">
        <v>8</v>
      </c>
      <c r="R67" s="232" t="s">
        <v>639</v>
      </c>
      <c r="S67" s="230" t="s">
        <v>639</v>
      </c>
      <c r="T67" s="229" t="s">
        <v>639</v>
      </c>
      <c r="U67" s="104"/>
    </row>
    <row r="68" s="47" customFormat="1" spans="1:21">
      <c r="A68" s="74">
        <v>67</v>
      </c>
      <c r="B68" s="226" t="s">
        <v>87</v>
      </c>
      <c r="C68" s="227" t="s">
        <v>88</v>
      </c>
      <c r="D68" s="107">
        <v>0.437499999999999</v>
      </c>
      <c r="E68" s="107">
        <v>0.473611111111111</v>
      </c>
      <c r="F68" s="107">
        <v>0.491666666666667</v>
      </c>
      <c r="G68" s="104" t="s">
        <v>271</v>
      </c>
      <c r="H68" s="77" t="s">
        <v>21</v>
      </c>
      <c r="I68" s="77" t="s">
        <v>22</v>
      </c>
      <c r="J68" s="77" t="s">
        <v>38</v>
      </c>
      <c r="K68" s="77" t="s">
        <v>39</v>
      </c>
      <c r="L68" s="77" t="s">
        <v>40</v>
      </c>
      <c r="M68" s="132"/>
      <c r="N68" s="103">
        <v>67</v>
      </c>
      <c r="O68" s="229">
        <v>34.75</v>
      </c>
      <c r="P68" s="230">
        <v>4</v>
      </c>
      <c r="Q68" s="229">
        <v>0</v>
      </c>
      <c r="R68" s="232">
        <v>7.2</v>
      </c>
      <c r="S68" s="230">
        <v>0</v>
      </c>
      <c r="T68" s="229">
        <f t="shared" ref="T67:T130" si="1">SUM(O68:S68)</f>
        <v>45.95</v>
      </c>
      <c r="U68" s="104"/>
    </row>
    <row r="69" s="47" customFormat="1" spans="1:21">
      <c r="A69" s="74">
        <v>68</v>
      </c>
      <c r="B69" s="226" t="s">
        <v>189</v>
      </c>
      <c r="C69" s="227" t="s">
        <v>88</v>
      </c>
      <c r="D69" s="107">
        <v>0.437499999999999</v>
      </c>
      <c r="E69" s="107">
        <v>0.475</v>
      </c>
      <c r="F69" s="107">
        <v>0.493055555555556</v>
      </c>
      <c r="G69" s="104" t="s">
        <v>89</v>
      </c>
      <c r="H69" s="77" t="s">
        <v>101</v>
      </c>
      <c r="I69" s="77" t="s">
        <v>687</v>
      </c>
      <c r="J69" s="77" t="s">
        <v>730</v>
      </c>
      <c r="K69" s="77" t="s">
        <v>306</v>
      </c>
      <c r="L69" s="77" t="s">
        <v>731</v>
      </c>
      <c r="M69" s="132"/>
      <c r="N69" s="103">
        <v>68</v>
      </c>
      <c r="O69" s="229">
        <v>20.75</v>
      </c>
      <c r="P69" s="230">
        <v>0</v>
      </c>
      <c r="Q69" s="229"/>
      <c r="R69" s="232"/>
      <c r="S69" s="230">
        <v>0</v>
      </c>
      <c r="T69" s="229">
        <f t="shared" si="1"/>
        <v>20.75</v>
      </c>
      <c r="U69" s="104"/>
    </row>
    <row r="70" s="47" customFormat="1" spans="1:21">
      <c r="A70" s="74">
        <v>69</v>
      </c>
      <c r="B70" s="226" t="s">
        <v>87</v>
      </c>
      <c r="C70" s="227" t="s">
        <v>88</v>
      </c>
      <c r="D70" s="106">
        <v>0.441666666666666</v>
      </c>
      <c r="E70" s="107">
        <v>0.476388888888889</v>
      </c>
      <c r="F70" s="107">
        <v>0.494444444444444</v>
      </c>
      <c r="G70" s="104" t="s">
        <v>89</v>
      </c>
      <c r="H70" s="77" t="s">
        <v>101</v>
      </c>
      <c r="I70" s="77" t="s">
        <v>687</v>
      </c>
      <c r="J70" s="77" t="s">
        <v>128</v>
      </c>
      <c r="K70" s="77" t="s">
        <v>732</v>
      </c>
      <c r="L70" s="77" t="s">
        <v>200</v>
      </c>
      <c r="M70" s="132"/>
      <c r="N70" s="103">
        <v>69</v>
      </c>
      <c r="O70" s="229">
        <v>34</v>
      </c>
      <c r="P70" s="230">
        <v>0</v>
      </c>
      <c r="Q70" s="229"/>
      <c r="R70" s="232">
        <v>2.8</v>
      </c>
      <c r="S70" s="230">
        <v>0</v>
      </c>
      <c r="T70" s="229">
        <f t="shared" si="1"/>
        <v>36.8</v>
      </c>
      <c r="U70" s="104"/>
    </row>
    <row r="71" s="47" customFormat="1" spans="1:21">
      <c r="A71" s="74">
        <v>70</v>
      </c>
      <c r="B71" s="226" t="s">
        <v>189</v>
      </c>
      <c r="C71" s="227" t="s">
        <v>88</v>
      </c>
      <c r="D71" s="106">
        <v>0.441666666666666</v>
      </c>
      <c r="E71" s="107">
        <v>0.477777777777778</v>
      </c>
      <c r="F71" s="107">
        <v>0.495833333333333</v>
      </c>
      <c r="G71" s="104" t="s">
        <v>89</v>
      </c>
      <c r="H71" s="77" t="s">
        <v>30</v>
      </c>
      <c r="I71" s="77" t="s">
        <v>22</v>
      </c>
      <c r="J71" s="77" t="s">
        <v>733</v>
      </c>
      <c r="K71" s="77" t="s">
        <v>734</v>
      </c>
      <c r="L71" s="77" t="s">
        <v>735</v>
      </c>
      <c r="M71" s="132"/>
      <c r="N71" s="103">
        <v>70</v>
      </c>
      <c r="O71" s="229">
        <v>27.5</v>
      </c>
      <c r="P71" s="230">
        <v>0</v>
      </c>
      <c r="Q71" s="229"/>
      <c r="R71" s="232">
        <v>2</v>
      </c>
      <c r="S71" s="230">
        <v>0</v>
      </c>
      <c r="T71" s="229">
        <f t="shared" si="1"/>
        <v>29.5</v>
      </c>
      <c r="U71" s="104"/>
    </row>
    <row r="72" s="47" customFormat="1" spans="1:21">
      <c r="A72" s="74">
        <v>71</v>
      </c>
      <c r="B72" s="226" t="s">
        <v>87</v>
      </c>
      <c r="C72" s="227" t="s">
        <v>88</v>
      </c>
      <c r="D72" s="107">
        <v>0.445833333333333</v>
      </c>
      <c r="E72" s="107">
        <v>0.479166666666667</v>
      </c>
      <c r="F72" s="107">
        <v>0.497222222222222</v>
      </c>
      <c r="G72" s="104" t="s">
        <v>89</v>
      </c>
      <c r="H72" s="77" t="s">
        <v>21</v>
      </c>
      <c r="I72" s="77" t="s">
        <v>72</v>
      </c>
      <c r="J72" s="77" t="s">
        <v>169</v>
      </c>
      <c r="K72" s="77" t="s">
        <v>123</v>
      </c>
      <c r="L72" s="77" t="s">
        <v>123</v>
      </c>
      <c r="M72" s="132"/>
      <c r="N72" s="103">
        <v>71</v>
      </c>
      <c r="O72" s="229" t="s">
        <v>560</v>
      </c>
      <c r="P72" s="230" t="s">
        <v>560</v>
      </c>
      <c r="Q72" s="229" t="s">
        <v>560</v>
      </c>
      <c r="R72" s="232" t="s">
        <v>560</v>
      </c>
      <c r="S72" s="230" t="s">
        <v>560</v>
      </c>
      <c r="T72" s="229" t="s">
        <v>560</v>
      </c>
      <c r="U72" s="104"/>
    </row>
    <row r="73" s="47" customFormat="1" spans="1:21">
      <c r="A73" s="74">
        <v>72</v>
      </c>
      <c r="B73" s="226" t="s">
        <v>189</v>
      </c>
      <c r="C73" s="227" t="s">
        <v>88</v>
      </c>
      <c r="D73" s="107">
        <v>0.445833333333333</v>
      </c>
      <c r="E73" s="107">
        <v>0.480555555555556</v>
      </c>
      <c r="F73" s="107">
        <v>0.498611111111111</v>
      </c>
      <c r="G73" s="104" t="s">
        <v>89</v>
      </c>
      <c r="H73" s="77" t="s">
        <v>71</v>
      </c>
      <c r="I73" s="77" t="s">
        <v>72</v>
      </c>
      <c r="J73" s="77" t="s">
        <v>495</v>
      </c>
      <c r="K73" s="77" t="s">
        <v>736</v>
      </c>
      <c r="L73" s="77" t="s">
        <v>737</v>
      </c>
      <c r="M73" s="132"/>
      <c r="N73" s="103">
        <v>72</v>
      </c>
      <c r="O73" s="229" t="s">
        <v>169</v>
      </c>
      <c r="P73" s="229" t="s">
        <v>169</v>
      </c>
      <c r="Q73" s="229" t="s">
        <v>169</v>
      </c>
      <c r="R73" s="232" t="s">
        <v>169</v>
      </c>
      <c r="S73" s="230" t="s">
        <v>169</v>
      </c>
      <c r="T73" s="229" t="s">
        <v>169</v>
      </c>
      <c r="U73" s="104"/>
    </row>
    <row r="74" s="47" customFormat="1" spans="1:21">
      <c r="A74" s="74">
        <v>73</v>
      </c>
      <c r="B74" s="226" t="s">
        <v>87</v>
      </c>
      <c r="C74" s="227" t="s">
        <v>88</v>
      </c>
      <c r="D74" s="106">
        <v>0.449999999999999</v>
      </c>
      <c r="E74" s="107">
        <v>0.481944444444444</v>
      </c>
      <c r="F74" s="107">
        <v>0.5</v>
      </c>
      <c r="G74" s="104" t="s">
        <v>271</v>
      </c>
      <c r="H74" s="108" t="s">
        <v>182</v>
      </c>
      <c r="I74" s="77" t="s">
        <v>72</v>
      </c>
      <c r="J74" s="77" t="s">
        <v>738</v>
      </c>
      <c r="K74" s="77" t="s">
        <v>395</v>
      </c>
      <c r="L74" s="77" t="s">
        <v>739</v>
      </c>
      <c r="M74" s="132"/>
      <c r="N74" s="103">
        <v>73</v>
      </c>
      <c r="O74" s="229" t="s">
        <v>740</v>
      </c>
      <c r="P74" s="229" t="s">
        <v>740</v>
      </c>
      <c r="Q74" s="229" t="s">
        <v>740</v>
      </c>
      <c r="R74" s="229" t="s">
        <v>740</v>
      </c>
      <c r="S74" s="229" t="s">
        <v>740</v>
      </c>
      <c r="T74" s="229" t="s">
        <v>740</v>
      </c>
      <c r="U74" s="104"/>
    </row>
    <row r="75" s="47" customFormat="1" spans="1:21">
      <c r="A75" s="74">
        <v>74</v>
      </c>
      <c r="B75" s="226" t="s">
        <v>189</v>
      </c>
      <c r="C75" s="227" t="s">
        <v>88</v>
      </c>
      <c r="D75" s="106">
        <v>0.449999999999999</v>
      </c>
      <c r="E75" s="107">
        <v>0.483333333333334</v>
      </c>
      <c r="F75" s="107">
        <v>0.501388888888889</v>
      </c>
      <c r="G75" s="160" t="s">
        <v>89</v>
      </c>
      <c r="H75" s="161" t="s">
        <v>741</v>
      </c>
      <c r="I75" s="77" t="s">
        <v>72</v>
      </c>
      <c r="J75" s="161" t="s">
        <v>448</v>
      </c>
      <c r="K75" s="161" t="s">
        <v>449</v>
      </c>
      <c r="L75" s="161" t="s">
        <v>742</v>
      </c>
      <c r="M75" s="132"/>
      <c r="N75" s="103">
        <v>74</v>
      </c>
      <c r="O75" s="229">
        <v>37</v>
      </c>
      <c r="P75" s="230">
        <v>4</v>
      </c>
      <c r="Q75" s="229"/>
      <c r="R75" s="232">
        <v>10.8</v>
      </c>
      <c r="S75" s="230">
        <v>20</v>
      </c>
      <c r="T75" s="229">
        <f t="shared" si="1"/>
        <v>71.8</v>
      </c>
      <c r="U75" s="104"/>
    </row>
    <row r="76" spans="1:21">
      <c r="A76" s="74">
        <v>75</v>
      </c>
      <c r="B76" s="226" t="s">
        <v>87</v>
      </c>
      <c r="C76" s="227" t="s">
        <v>88</v>
      </c>
      <c r="D76" s="107">
        <v>0.454166666666666</v>
      </c>
      <c r="E76" s="107">
        <v>0.484722222222222</v>
      </c>
      <c r="F76" s="107">
        <v>0.502777777777778</v>
      </c>
      <c r="G76" s="160" t="s">
        <v>89</v>
      </c>
      <c r="H76" s="161" t="s">
        <v>741</v>
      </c>
      <c r="I76" s="77" t="s">
        <v>72</v>
      </c>
      <c r="J76" s="161" t="s">
        <v>382</v>
      </c>
      <c r="K76" s="161" t="s">
        <v>383</v>
      </c>
      <c r="L76" s="161" t="s">
        <v>384</v>
      </c>
      <c r="M76" s="132"/>
      <c r="N76" s="103">
        <v>75</v>
      </c>
      <c r="O76" s="229">
        <v>36.5</v>
      </c>
      <c r="P76" s="230">
        <v>0</v>
      </c>
      <c r="Q76" s="229"/>
      <c r="R76" s="232">
        <v>14</v>
      </c>
      <c r="S76" s="230">
        <v>0</v>
      </c>
      <c r="T76" s="229">
        <f t="shared" si="1"/>
        <v>50.5</v>
      </c>
      <c r="U76" s="104"/>
    </row>
    <row r="77" spans="1:21">
      <c r="A77" s="74">
        <v>76</v>
      </c>
      <c r="B77" s="226" t="s">
        <v>189</v>
      </c>
      <c r="C77" s="227" t="s">
        <v>88</v>
      </c>
      <c r="D77" s="107">
        <v>0.454166666666666</v>
      </c>
      <c r="E77" s="107">
        <v>0.486111111111112</v>
      </c>
      <c r="F77" s="107">
        <v>0.504166666666667</v>
      </c>
      <c r="G77" s="104" t="s">
        <v>271</v>
      </c>
      <c r="H77" s="77" t="s">
        <v>743</v>
      </c>
      <c r="I77" s="77" t="s">
        <v>72</v>
      </c>
      <c r="J77" s="77" t="s">
        <v>744</v>
      </c>
      <c r="K77" s="77" t="s">
        <v>745</v>
      </c>
      <c r="L77" s="77" t="s">
        <v>746</v>
      </c>
      <c r="M77" s="132"/>
      <c r="N77" s="103">
        <v>76</v>
      </c>
      <c r="O77" s="229">
        <v>33.75</v>
      </c>
      <c r="P77" s="230">
        <v>0</v>
      </c>
      <c r="Q77" s="229"/>
      <c r="R77" s="232">
        <v>2</v>
      </c>
      <c r="S77" s="230">
        <v>0</v>
      </c>
      <c r="T77" s="229">
        <f t="shared" si="1"/>
        <v>35.75</v>
      </c>
      <c r="U77" s="104"/>
    </row>
    <row r="78" s="221" customFormat="1" spans="1:21">
      <c r="A78" s="74">
        <v>77</v>
      </c>
      <c r="B78" s="226" t="s">
        <v>87</v>
      </c>
      <c r="C78" s="227" t="s">
        <v>88</v>
      </c>
      <c r="D78" s="106">
        <v>0.458333333333333</v>
      </c>
      <c r="E78" s="107">
        <v>0.4875</v>
      </c>
      <c r="F78" s="107">
        <v>0.505555555555555</v>
      </c>
      <c r="G78" s="104" t="s">
        <v>89</v>
      </c>
      <c r="H78" s="77" t="s">
        <v>71</v>
      </c>
      <c r="I78" s="77" t="s">
        <v>72</v>
      </c>
      <c r="J78" s="77" t="s">
        <v>261</v>
      </c>
      <c r="K78" s="77" t="s">
        <v>262</v>
      </c>
      <c r="L78" s="77" t="s">
        <v>747</v>
      </c>
      <c r="M78" s="132"/>
      <c r="N78" s="103">
        <v>77</v>
      </c>
      <c r="O78" s="229">
        <v>43.75</v>
      </c>
      <c r="P78" s="230">
        <v>0</v>
      </c>
      <c r="Q78" s="229"/>
      <c r="R78" s="232">
        <v>0.8</v>
      </c>
      <c r="S78" s="230">
        <v>0</v>
      </c>
      <c r="T78" s="229">
        <f t="shared" si="1"/>
        <v>44.55</v>
      </c>
      <c r="U78" s="104"/>
    </row>
    <row r="79" s="47" customFormat="1" spans="1:21">
      <c r="A79" s="74">
        <v>78</v>
      </c>
      <c r="B79" s="226" t="s">
        <v>189</v>
      </c>
      <c r="C79" s="227" t="s">
        <v>88</v>
      </c>
      <c r="D79" s="106">
        <v>0.458333333333333</v>
      </c>
      <c r="E79" s="107">
        <v>0.48888888888889</v>
      </c>
      <c r="F79" s="107">
        <v>0.506944444444444</v>
      </c>
      <c r="G79" s="104" t="s">
        <v>89</v>
      </c>
      <c r="H79" s="77" t="s">
        <v>748</v>
      </c>
      <c r="I79" s="77" t="s">
        <v>72</v>
      </c>
      <c r="J79" s="77" t="s">
        <v>238</v>
      </c>
      <c r="K79" s="77" t="s">
        <v>749</v>
      </c>
      <c r="L79" s="77" t="s">
        <v>240</v>
      </c>
      <c r="M79" s="132"/>
      <c r="N79" s="103">
        <v>78</v>
      </c>
      <c r="O79" s="229" t="s">
        <v>169</v>
      </c>
      <c r="P79" s="229" t="s">
        <v>169</v>
      </c>
      <c r="Q79" s="229" t="s">
        <v>169</v>
      </c>
      <c r="R79" s="232" t="s">
        <v>169</v>
      </c>
      <c r="S79" s="230" t="s">
        <v>169</v>
      </c>
      <c r="T79" s="229" t="s">
        <v>169</v>
      </c>
      <c r="U79" s="104"/>
    </row>
    <row r="80" s="47" customFormat="1" spans="1:21">
      <c r="A80" s="74">
        <v>79</v>
      </c>
      <c r="B80" s="226" t="s">
        <v>87</v>
      </c>
      <c r="C80" s="227" t="s">
        <v>88</v>
      </c>
      <c r="D80" s="107">
        <v>0.462499999999999</v>
      </c>
      <c r="E80" s="107">
        <v>0.490277777777778</v>
      </c>
      <c r="F80" s="107">
        <v>0.508333333333333</v>
      </c>
      <c r="G80" s="104" t="s">
        <v>271</v>
      </c>
      <c r="H80" s="77" t="s">
        <v>111</v>
      </c>
      <c r="I80" s="77" t="s">
        <v>169</v>
      </c>
      <c r="J80" s="77" t="s">
        <v>123</v>
      </c>
      <c r="K80" s="77" t="s">
        <v>123</v>
      </c>
      <c r="L80" s="77" t="s">
        <v>123</v>
      </c>
      <c r="M80" s="132"/>
      <c r="N80" s="103">
        <v>79</v>
      </c>
      <c r="O80" s="229" t="s">
        <v>560</v>
      </c>
      <c r="P80" s="230" t="s">
        <v>560</v>
      </c>
      <c r="Q80" s="229" t="s">
        <v>560</v>
      </c>
      <c r="R80" s="232" t="s">
        <v>560</v>
      </c>
      <c r="S80" s="230" t="s">
        <v>560</v>
      </c>
      <c r="T80" s="229" t="s">
        <v>560</v>
      </c>
      <c r="U80" s="104"/>
    </row>
    <row r="81" s="47" customFormat="1" spans="1:21">
      <c r="A81" s="74">
        <v>80</v>
      </c>
      <c r="B81" s="226" t="s">
        <v>189</v>
      </c>
      <c r="C81" s="227" t="s">
        <v>88</v>
      </c>
      <c r="D81" s="107">
        <v>0.462499999999999</v>
      </c>
      <c r="E81" s="107">
        <v>0.491666666666668</v>
      </c>
      <c r="F81" s="107">
        <v>0.509722222222222</v>
      </c>
      <c r="G81" s="104" t="s">
        <v>89</v>
      </c>
      <c r="H81" s="77" t="s">
        <v>111</v>
      </c>
      <c r="I81" s="77" t="s">
        <v>72</v>
      </c>
      <c r="J81" s="77" t="s">
        <v>750</v>
      </c>
      <c r="K81" s="77" t="s">
        <v>751</v>
      </c>
      <c r="L81" s="77" t="s">
        <v>752</v>
      </c>
      <c r="M81" s="132"/>
      <c r="N81" s="103">
        <v>80</v>
      </c>
      <c r="O81" s="229">
        <v>27.75</v>
      </c>
      <c r="P81" s="230">
        <v>0</v>
      </c>
      <c r="Q81" s="229"/>
      <c r="R81" s="232">
        <v>4.4</v>
      </c>
      <c r="S81" s="230">
        <v>60</v>
      </c>
      <c r="T81" s="229">
        <f t="shared" si="1"/>
        <v>92.15</v>
      </c>
      <c r="U81" s="104"/>
    </row>
    <row r="82" s="47" customFormat="1" spans="1:21">
      <c r="A82" s="74">
        <v>81</v>
      </c>
      <c r="B82" s="226" t="s">
        <v>87</v>
      </c>
      <c r="C82" s="227" t="s">
        <v>88</v>
      </c>
      <c r="D82" s="106">
        <v>0.466666666666666</v>
      </c>
      <c r="E82" s="107">
        <v>0.493055555555555</v>
      </c>
      <c r="F82" s="107">
        <v>0.511111111111111</v>
      </c>
      <c r="G82" s="104" t="s">
        <v>89</v>
      </c>
      <c r="H82" s="77" t="s">
        <v>26</v>
      </c>
      <c r="I82" s="77" t="s">
        <v>72</v>
      </c>
      <c r="J82" s="77" t="s">
        <v>38</v>
      </c>
      <c r="K82" s="77" t="s">
        <v>753</v>
      </c>
      <c r="L82" s="77" t="s">
        <v>754</v>
      </c>
      <c r="M82" s="132"/>
      <c r="N82" s="103">
        <v>81</v>
      </c>
      <c r="O82" s="229">
        <v>31.25</v>
      </c>
      <c r="P82" s="230">
        <v>8</v>
      </c>
      <c r="Q82" s="229"/>
      <c r="R82" s="232">
        <v>0.4</v>
      </c>
      <c r="S82" s="230">
        <v>0</v>
      </c>
      <c r="T82" s="229">
        <f t="shared" si="1"/>
        <v>39.65</v>
      </c>
      <c r="U82" s="104"/>
    </row>
    <row r="83" s="47" customFormat="1" spans="1:21">
      <c r="A83" s="74">
        <v>82</v>
      </c>
      <c r="B83" s="226" t="s">
        <v>189</v>
      </c>
      <c r="C83" s="227" t="s">
        <v>88</v>
      </c>
      <c r="D83" s="106">
        <v>0.466666666666666</v>
      </c>
      <c r="E83" s="107">
        <v>0.494444444444445</v>
      </c>
      <c r="F83" s="107">
        <v>0.5125</v>
      </c>
      <c r="G83" s="104" t="s">
        <v>271</v>
      </c>
      <c r="H83" s="77" t="s">
        <v>342</v>
      </c>
      <c r="I83" s="77" t="s">
        <v>72</v>
      </c>
      <c r="J83" s="77" t="s">
        <v>61</v>
      </c>
      <c r="K83" s="77" t="s">
        <v>755</v>
      </c>
      <c r="L83" s="77" t="s">
        <v>756</v>
      </c>
      <c r="M83" s="77"/>
      <c r="N83" s="103">
        <v>82</v>
      </c>
      <c r="O83" s="229" t="s">
        <v>740</v>
      </c>
      <c r="P83" s="229" t="s">
        <v>740</v>
      </c>
      <c r="Q83" s="229" t="s">
        <v>740</v>
      </c>
      <c r="R83" s="229" t="s">
        <v>740</v>
      </c>
      <c r="S83" s="229" t="s">
        <v>740</v>
      </c>
      <c r="T83" s="229" t="s">
        <v>740</v>
      </c>
      <c r="U83" s="104"/>
    </row>
    <row r="84" s="47" customFormat="1" spans="1:21">
      <c r="A84" s="74">
        <v>83</v>
      </c>
      <c r="B84" s="226" t="s">
        <v>87</v>
      </c>
      <c r="C84" s="227" t="s">
        <v>88</v>
      </c>
      <c r="D84" s="107">
        <v>0.470833333333333</v>
      </c>
      <c r="E84" s="107">
        <v>0.495833333333333</v>
      </c>
      <c r="F84" s="107">
        <v>0.513888888888889</v>
      </c>
      <c r="G84" s="104" t="s">
        <v>271</v>
      </c>
      <c r="H84" s="77" t="s">
        <v>743</v>
      </c>
      <c r="I84" s="77" t="s">
        <v>72</v>
      </c>
      <c r="J84" s="77" t="s">
        <v>757</v>
      </c>
      <c r="K84" s="77" t="s">
        <v>758</v>
      </c>
      <c r="L84" s="77" t="s">
        <v>759</v>
      </c>
      <c r="M84" s="132"/>
      <c r="N84" s="103">
        <v>83</v>
      </c>
      <c r="O84" s="229">
        <v>34.25</v>
      </c>
      <c r="P84" s="230">
        <v>0</v>
      </c>
      <c r="Q84" s="229"/>
      <c r="R84" s="232">
        <v>7.2</v>
      </c>
      <c r="S84" s="230">
        <v>0</v>
      </c>
      <c r="T84" s="229">
        <f t="shared" si="1"/>
        <v>41.45</v>
      </c>
      <c r="U84" s="104"/>
    </row>
    <row r="85" s="47" customFormat="1" spans="1:21">
      <c r="A85" s="74">
        <v>84</v>
      </c>
      <c r="B85" s="226" t="s">
        <v>13</v>
      </c>
      <c r="C85" s="234" t="s">
        <v>269</v>
      </c>
      <c r="D85" s="107">
        <v>0.437499999999999</v>
      </c>
      <c r="E85" s="107">
        <v>0.511111111111111</v>
      </c>
      <c r="F85" s="107">
        <v>0.531944444444444</v>
      </c>
      <c r="G85" s="104" t="s">
        <v>271</v>
      </c>
      <c r="H85" s="77" t="s">
        <v>111</v>
      </c>
      <c r="I85" s="77" t="s">
        <v>72</v>
      </c>
      <c r="J85" s="77" t="s">
        <v>760</v>
      </c>
      <c r="K85" s="77" t="s">
        <v>761</v>
      </c>
      <c r="L85" s="77" t="s">
        <v>762</v>
      </c>
      <c r="M85" s="132"/>
      <c r="N85" s="103">
        <v>84</v>
      </c>
      <c r="O85" s="229">
        <v>40.5</v>
      </c>
      <c r="P85" s="230">
        <v>4</v>
      </c>
      <c r="Q85" s="229" t="s">
        <v>639</v>
      </c>
      <c r="R85" s="232" t="s">
        <v>639</v>
      </c>
      <c r="S85" s="230" t="s">
        <v>639</v>
      </c>
      <c r="T85" s="229" t="s">
        <v>639</v>
      </c>
      <c r="U85" s="104"/>
    </row>
    <row r="86" s="47" customFormat="1" spans="1:21">
      <c r="A86" s="74">
        <v>85</v>
      </c>
      <c r="B86" s="226" t="s">
        <v>437</v>
      </c>
      <c r="C86" s="234" t="s">
        <v>269</v>
      </c>
      <c r="D86" s="107">
        <v>0.437499999999999</v>
      </c>
      <c r="E86" s="107">
        <v>0.5125</v>
      </c>
      <c r="F86" s="107">
        <v>0.533333333333333</v>
      </c>
      <c r="G86" s="104" t="s">
        <v>89</v>
      </c>
      <c r="H86" s="77" t="s">
        <v>30</v>
      </c>
      <c r="I86" s="77" t="s">
        <v>72</v>
      </c>
      <c r="J86" s="77" t="s">
        <v>95</v>
      </c>
      <c r="K86" s="77" t="s">
        <v>763</v>
      </c>
      <c r="L86" s="77" t="s">
        <v>764</v>
      </c>
      <c r="M86" s="132"/>
      <c r="N86" s="103">
        <v>85</v>
      </c>
      <c r="O86" s="229">
        <v>38.5</v>
      </c>
      <c r="P86" s="230">
        <v>4</v>
      </c>
      <c r="Q86" s="229"/>
      <c r="R86" s="232">
        <v>26.8</v>
      </c>
      <c r="S86" s="230">
        <v>20</v>
      </c>
      <c r="T86" s="229">
        <f t="shared" si="1"/>
        <v>89.3</v>
      </c>
      <c r="U86" s="104"/>
    </row>
    <row r="87" s="47" customFormat="1" spans="1:21">
      <c r="A87" s="74">
        <v>86</v>
      </c>
      <c r="B87" s="226" t="s">
        <v>13</v>
      </c>
      <c r="C87" s="234" t="s">
        <v>269</v>
      </c>
      <c r="D87" s="106">
        <v>0.441666666666666</v>
      </c>
      <c r="E87" s="107">
        <v>0.513888888888889</v>
      </c>
      <c r="F87" s="106">
        <v>0.534722222222222</v>
      </c>
      <c r="G87" s="160" t="s">
        <v>271</v>
      </c>
      <c r="H87" s="161" t="s">
        <v>741</v>
      </c>
      <c r="I87" s="77" t="s">
        <v>72</v>
      </c>
      <c r="J87" s="161" t="s">
        <v>232</v>
      </c>
      <c r="K87" s="161" t="s">
        <v>765</v>
      </c>
      <c r="L87" s="161" t="s">
        <v>766</v>
      </c>
      <c r="M87" s="132"/>
      <c r="N87" s="103">
        <v>86</v>
      </c>
      <c r="O87" s="229" t="s">
        <v>169</v>
      </c>
      <c r="P87" s="229" t="s">
        <v>169</v>
      </c>
      <c r="Q87" s="229" t="s">
        <v>169</v>
      </c>
      <c r="R87" s="232" t="s">
        <v>169</v>
      </c>
      <c r="S87" s="230" t="s">
        <v>169</v>
      </c>
      <c r="T87" s="229" t="s">
        <v>169</v>
      </c>
      <c r="U87" s="104"/>
    </row>
    <row r="88" s="47" customFormat="1" spans="1:21">
      <c r="A88" s="74">
        <v>87</v>
      </c>
      <c r="B88" s="226" t="s">
        <v>437</v>
      </c>
      <c r="C88" s="234" t="s">
        <v>269</v>
      </c>
      <c r="D88" s="106">
        <v>0.441666666666666</v>
      </c>
      <c r="E88" s="107">
        <v>0.515277777777778</v>
      </c>
      <c r="F88" s="107">
        <v>0.536111111111111</v>
      </c>
      <c r="G88" s="104" t="s">
        <v>89</v>
      </c>
      <c r="H88" s="77" t="s">
        <v>111</v>
      </c>
      <c r="I88" s="77" t="s">
        <v>72</v>
      </c>
      <c r="J88" s="77" t="s">
        <v>767</v>
      </c>
      <c r="K88" s="77" t="s">
        <v>768</v>
      </c>
      <c r="L88" s="77" t="s">
        <v>769</v>
      </c>
      <c r="M88" s="132"/>
      <c r="N88" s="103">
        <v>87</v>
      </c>
      <c r="O88" s="229">
        <v>37.5</v>
      </c>
      <c r="P88" s="230">
        <v>0</v>
      </c>
      <c r="Q88" s="229"/>
      <c r="R88" s="232">
        <v>18.8</v>
      </c>
      <c r="S88" s="230">
        <v>20</v>
      </c>
      <c r="T88" s="229">
        <f t="shared" si="1"/>
        <v>76.3</v>
      </c>
      <c r="U88" s="104"/>
    </row>
    <row r="89" s="47" customFormat="1" spans="1:21">
      <c r="A89" s="74">
        <v>88</v>
      </c>
      <c r="B89" s="226" t="s">
        <v>13</v>
      </c>
      <c r="C89" s="234" t="s">
        <v>269</v>
      </c>
      <c r="D89" s="107">
        <v>0.445833333333333</v>
      </c>
      <c r="E89" s="107">
        <v>0.516666666666667</v>
      </c>
      <c r="F89" s="107">
        <v>0.5375</v>
      </c>
      <c r="G89" s="104" t="s">
        <v>89</v>
      </c>
      <c r="H89" s="77" t="s">
        <v>131</v>
      </c>
      <c r="I89" s="77" t="s">
        <v>72</v>
      </c>
      <c r="J89" s="77" t="s">
        <v>733</v>
      </c>
      <c r="K89" s="77" t="s">
        <v>331</v>
      </c>
      <c r="L89" s="77" t="s">
        <v>332</v>
      </c>
      <c r="M89" s="132"/>
      <c r="N89" s="103">
        <v>88</v>
      </c>
      <c r="O89" s="229">
        <v>35.25</v>
      </c>
      <c r="P89" s="230">
        <v>0</v>
      </c>
      <c r="Q89" s="229"/>
      <c r="R89" s="232">
        <v>15.2</v>
      </c>
      <c r="S89" s="230">
        <v>0</v>
      </c>
      <c r="T89" s="229">
        <f t="shared" si="1"/>
        <v>50.45</v>
      </c>
      <c r="U89" s="104"/>
    </row>
    <row r="90" s="47" customFormat="1" spans="1:21">
      <c r="A90" s="74">
        <v>89</v>
      </c>
      <c r="B90" s="226" t="s">
        <v>437</v>
      </c>
      <c r="C90" s="234" t="s">
        <v>269</v>
      </c>
      <c r="D90" s="107">
        <v>0.445833333333333</v>
      </c>
      <c r="E90" s="107">
        <v>0.518055555555556</v>
      </c>
      <c r="F90" s="107">
        <v>0.538888888888889</v>
      </c>
      <c r="G90" s="104" t="s">
        <v>271</v>
      </c>
      <c r="H90" s="77" t="s">
        <v>748</v>
      </c>
      <c r="I90" s="77" t="s">
        <v>72</v>
      </c>
      <c r="J90" s="77" t="s">
        <v>770</v>
      </c>
      <c r="K90" s="77" t="s">
        <v>771</v>
      </c>
      <c r="L90" s="77" t="s">
        <v>558</v>
      </c>
      <c r="M90" s="132"/>
      <c r="N90" s="103">
        <v>89</v>
      </c>
      <c r="O90" s="229">
        <v>33.5</v>
      </c>
      <c r="P90" s="230">
        <v>12</v>
      </c>
      <c r="Q90" s="229">
        <v>8</v>
      </c>
      <c r="R90" s="232" t="s">
        <v>639</v>
      </c>
      <c r="S90" s="230" t="s">
        <v>639</v>
      </c>
      <c r="T90" s="229" t="s">
        <v>639</v>
      </c>
      <c r="U90" s="104"/>
    </row>
    <row r="91" s="47" customFormat="1" spans="1:21">
      <c r="A91" s="74">
        <v>90</v>
      </c>
      <c r="B91" s="226" t="s">
        <v>13</v>
      </c>
      <c r="C91" s="234" t="s">
        <v>269</v>
      </c>
      <c r="D91" s="106">
        <v>0.449999999999999</v>
      </c>
      <c r="E91" s="107">
        <v>0.519444444444444</v>
      </c>
      <c r="F91" s="106">
        <v>0.540277777777778</v>
      </c>
      <c r="G91" s="104" t="s">
        <v>271</v>
      </c>
      <c r="H91" s="77" t="s">
        <v>131</v>
      </c>
      <c r="I91" s="77" t="s">
        <v>72</v>
      </c>
      <c r="J91" s="77" t="s">
        <v>772</v>
      </c>
      <c r="K91" s="77" t="s">
        <v>773</v>
      </c>
      <c r="L91" s="77" t="s">
        <v>774</v>
      </c>
      <c r="M91" s="132"/>
      <c r="N91" s="103">
        <v>90</v>
      </c>
      <c r="O91" s="229">
        <v>31.75</v>
      </c>
      <c r="P91" s="230">
        <v>8</v>
      </c>
      <c r="Q91" s="229"/>
      <c r="R91" s="232" t="s">
        <v>639</v>
      </c>
      <c r="S91" s="230" t="s">
        <v>639</v>
      </c>
      <c r="T91" s="229" t="s">
        <v>639</v>
      </c>
      <c r="U91" s="104"/>
    </row>
    <row r="92" s="47" customFormat="1" spans="1:21">
      <c r="A92" s="74">
        <v>91</v>
      </c>
      <c r="B92" s="226" t="s">
        <v>437</v>
      </c>
      <c r="C92" s="234" t="s">
        <v>269</v>
      </c>
      <c r="D92" s="106">
        <v>0.449999999999999</v>
      </c>
      <c r="E92" s="107">
        <v>0.520833333333333</v>
      </c>
      <c r="F92" s="107">
        <v>0.541666666666667</v>
      </c>
      <c r="G92" s="104" t="s">
        <v>89</v>
      </c>
      <c r="H92" s="108" t="s">
        <v>182</v>
      </c>
      <c r="I92" s="77" t="s">
        <v>72</v>
      </c>
      <c r="J92" s="77" t="s">
        <v>775</v>
      </c>
      <c r="K92" s="77" t="s">
        <v>519</v>
      </c>
      <c r="L92" s="77" t="s">
        <v>776</v>
      </c>
      <c r="M92" s="132"/>
      <c r="N92" s="103">
        <v>91</v>
      </c>
      <c r="O92" s="229">
        <v>33</v>
      </c>
      <c r="P92" s="230">
        <v>0</v>
      </c>
      <c r="Q92" s="229"/>
      <c r="R92" s="232">
        <v>1.6</v>
      </c>
      <c r="S92" s="230">
        <v>0</v>
      </c>
      <c r="T92" s="229">
        <f t="shared" si="1"/>
        <v>34.6</v>
      </c>
      <c r="U92" s="104"/>
    </row>
    <row r="93" s="47" customFormat="1" spans="1:21">
      <c r="A93" s="74">
        <v>92</v>
      </c>
      <c r="B93" s="226" t="s">
        <v>13</v>
      </c>
      <c r="C93" s="234" t="s">
        <v>269</v>
      </c>
      <c r="D93" s="107">
        <v>0.454166666666666</v>
      </c>
      <c r="E93" s="107">
        <v>0.522222222222222</v>
      </c>
      <c r="F93" s="107">
        <v>0.543055555555556</v>
      </c>
      <c r="G93" s="104" t="s">
        <v>271</v>
      </c>
      <c r="H93" s="77" t="s">
        <v>71</v>
      </c>
      <c r="I93" s="77" t="s">
        <v>72</v>
      </c>
      <c r="J93" s="77" t="s">
        <v>777</v>
      </c>
      <c r="K93" s="77" t="s">
        <v>262</v>
      </c>
      <c r="L93" s="77" t="s">
        <v>778</v>
      </c>
      <c r="M93" s="132"/>
      <c r="N93" s="103">
        <v>92</v>
      </c>
      <c r="O93" s="229">
        <v>37.25</v>
      </c>
      <c r="P93" s="230">
        <v>4</v>
      </c>
      <c r="Q93" s="229"/>
      <c r="R93" s="239">
        <v>1.2</v>
      </c>
      <c r="S93" s="230">
        <v>0</v>
      </c>
      <c r="T93" s="229">
        <f t="shared" si="1"/>
        <v>42.45</v>
      </c>
      <c r="U93" s="104"/>
    </row>
    <row r="94" s="47" customFormat="1" spans="1:21">
      <c r="A94" s="74">
        <v>93</v>
      </c>
      <c r="B94" s="226" t="s">
        <v>437</v>
      </c>
      <c r="C94" s="234" t="s">
        <v>269</v>
      </c>
      <c r="D94" s="107">
        <v>0.454166666666666</v>
      </c>
      <c r="E94" s="107">
        <v>0.523611111111111</v>
      </c>
      <c r="F94" s="107">
        <v>0.544444444444444</v>
      </c>
      <c r="G94" s="104" t="s">
        <v>271</v>
      </c>
      <c r="H94" s="77" t="s">
        <v>21</v>
      </c>
      <c r="I94" s="77" t="s">
        <v>72</v>
      </c>
      <c r="J94" s="77" t="s">
        <v>779</v>
      </c>
      <c r="K94" s="77" t="s">
        <v>780</v>
      </c>
      <c r="L94" s="77" t="s">
        <v>781</v>
      </c>
      <c r="M94" s="132"/>
      <c r="N94" s="103">
        <v>93</v>
      </c>
      <c r="O94" s="229">
        <v>39</v>
      </c>
      <c r="P94" s="230">
        <v>4</v>
      </c>
      <c r="Q94" s="229"/>
      <c r="R94" s="232">
        <v>21.6</v>
      </c>
      <c r="S94" s="230">
        <v>0</v>
      </c>
      <c r="T94" s="229">
        <f t="shared" si="1"/>
        <v>64.6</v>
      </c>
      <c r="U94" s="104"/>
    </row>
    <row r="95" s="47" customFormat="1" spans="1:21">
      <c r="A95" s="74">
        <v>94</v>
      </c>
      <c r="B95" s="226" t="s">
        <v>13</v>
      </c>
      <c r="C95" s="234" t="s">
        <v>269</v>
      </c>
      <c r="D95" s="106">
        <v>0.458333333333333</v>
      </c>
      <c r="E95" s="107">
        <v>0.525</v>
      </c>
      <c r="F95" s="106">
        <v>0.545833333333333</v>
      </c>
      <c r="G95" s="235" t="s">
        <v>271</v>
      </c>
      <c r="H95" s="236" t="s">
        <v>619</v>
      </c>
      <c r="I95" s="236" t="s">
        <v>782</v>
      </c>
      <c r="J95" s="77" t="s">
        <v>783</v>
      </c>
      <c r="K95" s="77" t="s">
        <v>784</v>
      </c>
      <c r="L95" s="77" t="s">
        <v>785</v>
      </c>
      <c r="M95" s="132"/>
      <c r="N95" s="103">
        <v>94</v>
      </c>
      <c r="O95" s="229">
        <v>36.75</v>
      </c>
      <c r="P95" s="230">
        <v>0</v>
      </c>
      <c r="Q95" s="229"/>
      <c r="R95" s="232"/>
      <c r="S95" s="230">
        <v>0</v>
      </c>
      <c r="T95" s="229">
        <f t="shared" si="1"/>
        <v>36.75</v>
      </c>
      <c r="U95" s="104"/>
    </row>
    <row r="96" s="47" customFormat="1" spans="1:21">
      <c r="A96" s="74">
        <v>95</v>
      </c>
      <c r="B96" s="226" t="s">
        <v>437</v>
      </c>
      <c r="C96" s="234" t="s">
        <v>269</v>
      </c>
      <c r="D96" s="106">
        <v>0.458333333333333</v>
      </c>
      <c r="E96" s="107">
        <v>0.526388888888889</v>
      </c>
      <c r="F96" s="107">
        <v>0.547222222222222</v>
      </c>
      <c r="G96" s="104" t="s">
        <v>271</v>
      </c>
      <c r="H96" s="77" t="s">
        <v>748</v>
      </c>
      <c r="I96" s="77" t="s">
        <v>72</v>
      </c>
      <c r="J96" s="77" t="s">
        <v>337</v>
      </c>
      <c r="K96" s="77" t="s">
        <v>338</v>
      </c>
      <c r="L96" s="77" t="s">
        <v>25</v>
      </c>
      <c r="M96" s="132"/>
      <c r="N96" s="103">
        <v>95</v>
      </c>
      <c r="O96" s="229">
        <v>32.75</v>
      </c>
      <c r="P96" s="230">
        <v>0</v>
      </c>
      <c r="Q96" s="229"/>
      <c r="R96" s="232"/>
      <c r="S96" s="230">
        <v>0</v>
      </c>
      <c r="T96" s="229">
        <f t="shared" si="1"/>
        <v>32.75</v>
      </c>
      <c r="U96" s="104"/>
    </row>
    <row r="97" s="47" customFormat="1" spans="1:21">
      <c r="A97" s="74">
        <v>96</v>
      </c>
      <c r="B97" s="226" t="s">
        <v>13</v>
      </c>
      <c r="C97" s="234" t="s">
        <v>269</v>
      </c>
      <c r="D97" s="107">
        <v>0.462499999999999</v>
      </c>
      <c r="E97" s="107">
        <v>0.527777777777778</v>
      </c>
      <c r="F97" s="107">
        <v>0.548611111111111</v>
      </c>
      <c r="G97" s="104" t="s">
        <v>89</v>
      </c>
      <c r="H97" s="77" t="s">
        <v>289</v>
      </c>
      <c r="I97" s="77" t="s">
        <v>786</v>
      </c>
      <c r="J97" s="77" t="s">
        <v>475</v>
      </c>
      <c r="K97" s="77" t="s">
        <v>155</v>
      </c>
      <c r="L97" s="77" t="s">
        <v>787</v>
      </c>
      <c r="M97" s="132"/>
      <c r="N97" s="103">
        <v>96</v>
      </c>
      <c r="O97" s="229">
        <v>46</v>
      </c>
      <c r="P97" s="230">
        <v>4</v>
      </c>
      <c r="Q97" s="229"/>
      <c r="R97" s="232">
        <v>9.6</v>
      </c>
      <c r="S97" s="230" t="s">
        <v>788</v>
      </c>
      <c r="T97" s="229" t="s">
        <v>639</v>
      </c>
      <c r="U97" s="104"/>
    </row>
    <row r="98" s="47" customFormat="1" spans="1:21">
      <c r="A98" s="74">
        <v>97</v>
      </c>
      <c r="B98" s="226" t="s">
        <v>437</v>
      </c>
      <c r="C98" s="234" t="s">
        <v>269</v>
      </c>
      <c r="D98" s="107">
        <v>0.462499999999999</v>
      </c>
      <c r="E98" s="107">
        <v>0.529166666666667</v>
      </c>
      <c r="F98" s="107">
        <v>0.55</v>
      </c>
      <c r="G98" s="104" t="s">
        <v>271</v>
      </c>
      <c r="H98" s="77" t="s">
        <v>619</v>
      </c>
      <c r="I98" s="77" t="s">
        <v>782</v>
      </c>
      <c r="J98" s="77" t="s">
        <v>789</v>
      </c>
      <c r="K98" s="77" t="s">
        <v>790</v>
      </c>
      <c r="L98" s="129" t="s">
        <v>558</v>
      </c>
      <c r="M98" s="132"/>
      <c r="N98" s="103">
        <v>97</v>
      </c>
      <c r="O98" s="229">
        <v>27.5</v>
      </c>
      <c r="P98" s="230">
        <v>4</v>
      </c>
      <c r="Q98" s="229"/>
      <c r="R98" s="232"/>
      <c r="S98" s="230">
        <v>0</v>
      </c>
      <c r="T98" s="229">
        <f t="shared" si="1"/>
        <v>31.5</v>
      </c>
      <c r="U98" s="104"/>
    </row>
    <row r="99" s="47" customFormat="1" spans="1:21">
      <c r="A99" s="74">
        <v>98</v>
      </c>
      <c r="B99" s="226" t="s">
        <v>13</v>
      </c>
      <c r="C99" s="234" t="s">
        <v>269</v>
      </c>
      <c r="D99" s="106">
        <v>0.466666666666666</v>
      </c>
      <c r="E99" s="107">
        <v>0.530555555555556</v>
      </c>
      <c r="F99" s="106">
        <v>0.551388888888889</v>
      </c>
      <c r="G99" s="104" t="s">
        <v>89</v>
      </c>
      <c r="H99" s="77" t="s">
        <v>631</v>
      </c>
      <c r="I99" s="77" t="s">
        <v>791</v>
      </c>
      <c r="J99" s="77" t="s">
        <v>173</v>
      </c>
      <c r="K99" s="77" t="s">
        <v>155</v>
      </c>
      <c r="L99" s="77" t="s">
        <v>792</v>
      </c>
      <c r="M99" s="132"/>
      <c r="N99" s="103">
        <v>98</v>
      </c>
      <c r="O99" s="229">
        <v>36.25</v>
      </c>
      <c r="P99" s="230" t="s">
        <v>639</v>
      </c>
      <c r="Q99" s="229" t="s">
        <v>639</v>
      </c>
      <c r="R99" s="232" t="s">
        <v>639</v>
      </c>
      <c r="S99" s="230" t="s">
        <v>793</v>
      </c>
      <c r="T99" s="229" t="s">
        <v>639</v>
      </c>
      <c r="U99" s="104"/>
    </row>
    <row r="100" s="47" customFormat="1" spans="1:21">
      <c r="A100" s="74">
        <v>99</v>
      </c>
      <c r="B100" s="226" t="s">
        <v>437</v>
      </c>
      <c r="C100" s="234" t="s">
        <v>269</v>
      </c>
      <c r="D100" s="106">
        <v>0.466666666666666</v>
      </c>
      <c r="E100" s="107">
        <v>0.531944444444444</v>
      </c>
      <c r="F100" s="107">
        <v>0.552777777777778</v>
      </c>
      <c r="G100" s="104" t="s">
        <v>271</v>
      </c>
      <c r="H100" s="77" t="s">
        <v>289</v>
      </c>
      <c r="I100" s="77" t="s">
        <v>794</v>
      </c>
      <c r="J100" s="77" t="s">
        <v>451</v>
      </c>
      <c r="K100" s="77" t="s">
        <v>795</v>
      </c>
      <c r="L100" s="77" t="s">
        <v>453</v>
      </c>
      <c r="M100" s="132"/>
      <c r="N100" s="103">
        <v>99</v>
      </c>
      <c r="O100" s="229">
        <v>33</v>
      </c>
      <c r="P100" s="230">
        <v>0</v>
      </c>
      <c r="Q100" s="229"/>
      <c r="R100" s="232"/>
      <c r="S100" s="230">
        <v>0</v>
      </c>
      <c r="T100" s="229">
        <f t="shared" si="1"/>
        <v>33</v>
      </c>
      <c r="U100" s="104"/>
    </row>
    <row r="101" s="47" customFormat="1" spans="1:21">
      <c r="A101" s="74">
        <v>100</v>
      </c>
      <c r="B101" s="226" t="s">
        <v>13</v>
      </c>
      <c r="C101" s="234" t="s">
        <v>269</v>
      </c>
      <c r="D101" s="107">
        <v>0.470833333333333</v>
      </c>
      <c r="E101" s="107">
        <v>0.533333333333333</v>
      </c>
      <c r="F101" s="107">
        <v>0.554166666666667</v>
      </c>
      <c r="G101" s="104" t="s">
        <v>271</v>
      </c>
      <c r="H101" s="77" t="s">
        <v>17</v>
      </c>
      <c r="I101" s="77" t="s">
        <v>31</v>
      </c>
      <c r="J101" s="77" t="s">
        <v>796</v>
      </c>
      <c r="K101" s="77" t="s">
        <v>797</v>
      </c>
      <c r="L101" s="77" t="s">
        <v>798</v>
      </c>
      <c r="M101" s="132"/>
      <c r="N101" s="103">
        <v>100</v>
      </c>
      <c r="O101" s="229">
        <v>40.75</v>
      </c>
      <c r="P101" s="230">
        <v>16</v>
      </c>
      <c r="Q101" s="229"/>
      <c r="R101" s="232">
        <v>28</v>
      </c>
      <c r="S101" s="230">
        <v>0</v>
      </c>
      <c r="T101" s="229">
        <f t="shared" si="1"/>
        <v>84.75</v>
      </c>
      <c r="U101" s="104"/>
    </row>
    <row r="102" s="47" customFormat="1" spans="1:21">
      <c r="A102" s="74">
        <v>101</v>
      </c>
      <c r="B102" s="226" t="s">
        <v>437</v>
      </c>
      <c r="C102" s="234" t="s">
        <v>269</v>
      </c>
      <c r="D102" s="107">
        <v>0.470833333333333</v>
      </c>
      <c r="E102" s="107">
        <v>0.534722222222222</v>
      </c>
      <c r="F102" s="107">
        <v>0.555555555555555</v>
      </c>
      <c r="G102" s="104" t="s">
        <v>271</v>
      </c>
      <c r="H102" s="77" t="s">
        <v>111</v>
      </c>
      <c r="I102" s="77" t="s">
        <v>799</v>
      </c>
      <c r="J102" s="77" t="s">
        <v>84</v>
      </c>
      <c r="K102" s="77" t="s">
        <v>309</v>
      </c>
      <c r="L102" s="77" t="s">
        <v>800</v>
      </c>
      <c r="M102" s="132"/>
      <c r="N102" s="103">
        <v>101</v>
      </c>
      <c r="O102" s="229">
        <v>38</v>
      </c>
      <c r="P102" s="230">
        <v>4</v>
      </c>
      <c r="Q102" s="229"/>
      <c r="R102" s="232">
        <v>24.4</v>
      </c>
      <c r="S102" s="230" t="s">
        <v>788</v>
      </c>
      <c r="T102" s="229" t="s">
        <v>639</v>
      </c>
      <c r="U102" s="104"/>
    </row>
    <row r="103" s="47" customFormat="1" spans="1:21">
      <c r="A103" s="74">
        <v>102</v>
      </c>
      <c r="B103" s="226" t="s">
        <v>13</v>
      </c>
      <c r="C103" s="234" t="s">
        <v>269</v>
      </c>
      <c r="D103" s="106">
        <v>0.474999999999999</v>
      </c>
      <c r="E103" s="107">
        <v>0.536111111111111</v>
      </c>
      <c r="F103" s="106">
        <v>0.556944444444444</v>
      </c>
      <c r="G103" s="104" t="s">
        <v>89</v>
      </c>
      <c r="H103" s="77" t="s">
        <v>111</v>
      </c>
      <c r="I103" s="77" t="s">
        <v>799</v>
      </c>
      <c r="J103" s="77" t="s">
        <v>801</v>
      </c>
      <c r="K103" s="77" t="s">
        <v>802</v>
      </c>
      <c r="L103" s="77" t="s">
        <v>803</v>
      </c>
      <c r="M103" s="132"/>
      <c r="N103" s="103">
        <v>102</v>
      </c>
      <c r="O103" s="229">
        <v>26.75</v>
      </c>
      <c r="P103" s="230">
        <v>20</v>
      </c>
      <c r="Q103" s="229">
        <v>21</v>
      </c>
      <c r="R103" s="232">
        <v>47.6</v>
      </c>
      <c r="S103" s="230">
        <v>40</v>
      </c>
      <c r="T103" s="229">
        <f t="shared" si="1"/>
        <v>155.35</v>
      </c>
      <c r="U103" s="104"/>
    </row>
    <row r="104" s="47" customFormat="1" spans="1:21">
      <c r="A104" s="74">
        <v>103</v>
      </c>
      <c r="B104" s="226" t="s">
        <v>437</v>
      </c>
      <c r="C104" s="234" t="s">
        <v>269</v>
      </c>
      <c r="D104" s="106">
        <v>0.474999999999999</v>
      </c>
      <c r="E104" s="107">
        <v>0.5375</v>
      </c>
      <c r="F104" s="107">
        <v>0.558333333333333</v>
      </c>
      <c r="G104" s="104" t="s">
        <v>271</v>
      </c>
      <c r="H104" s="77" t="s">
        <v>17</v>
      </c>
      <c r="I104" s="77" t="s">
        <v>31</v>
      </c>
      <c r="J104" s="77" t="s">
        <v>180</v>
      </c>
      <c r="K104" s="77" t="s">
        <v>804</v>
      </c>
      <c r="L104" s="77" t="s">
        <v>805</v>
      </c>
      <c r="M104" s="132"/>
      <c r="N104" s="103">
        <v>103</v>
      </c>
      <c r="O104" s="229">
        <v>32.5</v>
      </c>
      <c r="P104" s="230">
        <v>0</v>
      </c>
      <c r="Q104" s="229"/>
      <c r="R104" s="232"/>
      <c r="S104" s="230">
        <v>0</v>
      </c>
      <c r="T104" s="229">
        <f t="shared" si="1"/>
        <v>32.5</v>
      </c>
      <c r="U104" s="104"/>
    </row>
    <row r="105" s="47" customFormat="1" spans="1:21">
      <c r="A105" s="74">
        <v>104</v>
      </c>
      <c r="B105" s="226" t="s">
        <v>13</v>
      </c>
      <c r="C105" s="234" t="s">
        <v>269</v>
      </c>
      <c r="D105" s="107">
        <v>0.479166666666666</v>
      </c>
      <c r="E105" s="107">
        <v>0.538888888888889</v>
      </c>
      <c r="F105" s="107">
        <v>0.559722222222222</v>
      </c>
      <c r="G105" s="104" t="s">
        <v>271</v>
      </c>
      <c r="H105" s="77" t="s">
        <v>26</v>
      </c>
      <c r="I105" s="77" t="s">
        <v>302</v>
      </c>
      <c r="J105" s="77" t="s">
        <v>806</v>
      </c>
      <c r="K105" s="77" t="s">
        <v>807</v>
      </c>
      <c r="L105" s="77" t="s">
        <v>808</v>
      </c>
      <c r="M105" s="132"/>
      <c r="N105" s="103">
        <v>104</v>
      </c>
      <c r="O105" s="229">
        <v>25.5</v>
      </c>
      <c r="P105" s="230">
        <v>0</v>
      </c>
      <c r="Q105" s="229"/>
      <c r="R105" s="232">
        <v>0.8</v>
      </c>
      <c r="S105" s="230">
        <v>0</v>
      </c>
      <c r="T105" s="229">
        <f t="shared" si="1"/>
        <v>26.3</v>
      </c>
      <c r="U105" s="104"/>
    </row>
    <row r="106" s="47" customFormat="1" spans="1:21">
      <c r="A106" s="74">
        <v>105</v>
      </c>
      <c r="B106" s="226" t="s">
        <v>87</v>
      </c>
      <c r="C106" s="234" t="s">
        <v>269</v>
      </c>
      <c r="D106" s="106">
        <v>0.483333333333332</v>
      </c>
      <c r="E106" s="107">
        <v>0.540277777777778</v>
      </c>
      <c r="F106" s="107">
        <v>0.561111111111111</v>
      </c>
      <c r="G106" s="160" t="s">
        <v>271</v>
      </c>
      <c r="H106" s="161" t="s">
        <v>741</v>
      </c>
      <c r="I106" s="77" t="s">
        <v>72</v>
      </c>
      <c r="J106" s="161" t="s">
        <v>767</v>
      </c>
      <c r="K106" s="161" t="s">
        <v>809</v>
      </c>
      <c r="L106" s="161" t="s">
        <v>810</v>
      </c>
      <c r="M106" s="77"/>
      <c r="N106" s="103">
        <v>105</v>
      </c>
      <c r="O106" s="229">
        <v>30.75</v>
      </c>
      <c r="P106" s="230">
        <v>4</v>
      </c>
      <c r="Q106" s="229"/>
      <c r="R106" s="232">
        <v>8</v>
      </c>
      <c r="S106" s="230" t="s">
        <v>788</v>
      </c>
      <c r="T106" s="229" t="s">
        <v>639</v>
      </c>
      <c r="U106" s="104"/>
    </row>
    <row r="107" s="47" customFormat="1" spans="1:21">
      <c r="A107" s="74">
        <v>106</v>
      </c>
      <c r="B107" s="226" t="s">
        <v>189</v>
      </c>
      <c r="C107" s="234" t="s">
        <v>269</v>
      </c>
      <c r="D107" s="106">
        <v>0.483333333333332</v>
      </c>
      <c r="E107" s="107">
        <v>0.541666666666667</v>
      </c>
      <c r="F107" s="107">
        <v>0.5625</v>
      </c>
      <c r="G107" s="104" t="s">
        <v>271</v>
      </c>
      <c r="H107" s="77" t="s">
        <v>30</v>
      </c>
      <c r="I107" s="77" t="s">
        <v>72</v>
      </c>
      <c r="J107" s="77" t="s">
        <v>811</v>
      </c>
      <c r="K107" s="77" t="s">
        <v>812</v>
      </c>
      <c r="L107" s="77" t="s">
        <v>813</v>
      </c>
      <c r="M107" s="77"/>
      <c r="N107" s="103">
        <v>106</v>
      </c>
      <c r="O107" s="229">
        <v>33</v>
      </c>
      <c r="P107" s="230">
        <v>0</v>
      </c>
      <c r="Q107" s="229"/>
      <c r="R107" s="232">
        <v>8</v>
      </c>
      <c r="S107" s="230">
        <v>0</v>
      </c>
      <c r="T107" s="229">
        <f t="shared" si="1"/>
        <v>41</v>
      </c>
      <c r="U107" s="104"/>
    </row>
    <row r="108" s="47" customFormat="1" spans="1:21">
      <c r="A108" s="74">
        <v>107</v>
      </c>
      <c r="B108" s="226" t="s">
        <v>437</v>
      </c>
      <c r="C108" s="234" t="s">
        <v>269</v>
      </c>
      <c r="D108" s="107">
        <v>0.479166666666666</v>
      </c>
      <c r="E108" s="107">
        <v>0.543055555555556</v>
      </c>
      <c r="F108" s="107">
        <v>0.563888888888889</v>
      </c>
      <c r="G108" s="104" t="s">
        <v>271</v>
      </c>
      <c r="H108" s="77" t="s">
        <v>101</v>
      </c>
      <c r="I108" s="77" t="s">
        <v>101</v>
      </c>
      <c r="J108" s="77" t="s">
        <v>688</v>
      </c>
      <c r="K108" s="77" t="s">
        <v>230</v>
      </c>
      <c r="L108" s="77" t="s">
        <v>814</v>
      </c>
      <c r="M108" s="132"/>
      <c r="N108" s="103">
        <v>107</v>
      </c>
      <c r="O108" s="229">
        <v>33.75</v>
      </c>
      <c r="P108" s="230">
        <v>4</v>
      </c>
      <c r="Q108" s="229"/>
      <c r="R108" s="232" t="s">
        <v>639</v>
      </c>
      <c r="S108" s="230" t="s">
        <v>815</v>
      </c>
      <c r="T108" s="229" t="s">
        <v>639</v>
      </c>
      <c r="U108" s="104"/>
    </row>
    <row r="109" s="47" customFormat="1" spans="1:21">
      <c r="A109" s="74">
        <v>108</v>
      </c>
      <c r="B109" s="226" t="s">
        <v>13</v>
      </c>
      <c r="C109" s="234" t="s">
        <v>269</v>
      </c>
      <c r="D109" s="106">
        <v>0.483333333333332</v>
      </c>
      <c r="E109" s="107">
        <v>0.544444444444444</v>
      </c>
      <c r="F109" s="107">
        <v>0.565277777777778</v>
      </c>
      <c r="G109" s="104" t="s">
        <v>89</v>
      </c>
      <c r="H109" s="77" t="s">
        <v>256</v>
      </c>
      <c r="I109" s="77" t="s">
        <v>816</v>
      </c>
      <c r="J109" s="77" t="s">
        <v>697</v>
      </c>
      <c r="K109" s="77" t="s">
        <v>817</v>
      </c>
      <c r="L109" s="77" t="s">
        <v>818</v>
      </c>
      <c r="M109" s="132"/>
      <c r="N109" s="103">
        <v>108</v>
      </c>
      <c r="O109" s="229">
        <v>38.25</v>
      </c>
      <c r="P109" s="230">
        <v>0</v>
      </c>
      <c r="Q109" s="229"/>
      <c r="R109" s="232">
        <v>4</v>
      </c>
      <c r="S109" s="230">
        <v>0</v>
      </c>
      <c r="T109" s="229">
        <f t="shared" si="1"/>
        <v>42.25</v>
      </c>
      <c r="U109" s="104"/>
    </row>
    <row r="110" s="47" customFormat="1" spans="1:21">
      <c r="A110" s="74">
        <v>109</v>
      </c>
      <c r="B110" s="226" t="s">
        <v>87</v>
      </c>
      <c r="C110" s="234" t="s">
        <v>269</v>
      </c>
      <c r="D110" s="107">
        <v>0.487499999999999</v>
      </c>
      <c r="E110" s="107">
        <v>0.545833333333333</v>
      </c>
      <c r="F110" s="107">
        <v>0.566666666666667</v>
      </c>
      <c r="G110" s="104" t="s">
        <v>271</v>
      </c>
      <c r="H110" s="108" t="s">
        <v>182</v>
      </c>
      <c r="I110" s="77" t="s">
        <v>72</v>
      </c>
      <c r="J110" s="77" t="s">
        <v>415</v>
      </c>
      <c r="K110" s="77" t="s">
        <v>314</v>
      </c>
      <c r="L110" s="77" t="s">
        <v>315</v>
      </c>
      <c r="M110" s="132"/>
      <c r="N110" s="103">
        <v>109</v>
      </c>
      <c r="O110" s="229">
        <v>32.75</v>
      </c>
      <c r="P110" s="230">
        <v>0</v>
      </c>
      <c r="Q110" s="229"/>
      <c r="R110" s="232"/>
      <c r="S110" s="230">
        <v>0</v>
      </c>
      <c r="T110" s="229">
        <f t="shared" si="1"/>
        <v>32.75</v>
      </c>
      <c r="U110" s="104"/>
    </row>
    <row r="111" s="47" customFormat="1" spans="1:21">
      <c r="A111" s="74">
        <v>110</v>
      </c>
      <c r="B111" s="226" t="s">
        <v>189</v>
      </c>
      <c r="C111" s="234" t="s">
        <v>269</v>
      </c>
      <c r="D111" s="107">
        <v>0.487499999999999</v>
      </c>
      <c r="E111" s="107">
        <v>0.547222222222222</v>
      </c>
      <c r="F111" s="107">
        <v>0.568055555555556</v>
      </c>
      <c r="G111" s="104" t="s">
        <v>89</v>
      </c>
      <c r="H111" s="108" t="s">
        <v>182</v>
      </c>
      <c r="I111" s="77" t="s">
        <v>72</v>
      </c>
      <c r="J111" s="77" t="s">
        <v>819</v>
      </c>
      <c r="K111" s="77" t="s">
        <v>344</v>
      </c>
      <c r="L111" s="77" t="s">
        <v>820</v>
      </c>
      <c r="M111" s="132"/>
      <c r="N111" s="103">
        <v>110</v>
      </c>
      <c r="O111" s="229" t="s">
        <v>169</v>
      </c>
      <c r="P111" s="229" t="s">
        <v>169</v>
      </c>
      <c r="Q111" s="229" t="s">
        <v>169</v>
      </c>
      <c r="R111" s="232" t="s">
        <v>169</v>
      </c>
      <c r="S111" s="230" t="s">
        <v>169</v>
      </c>
      <c r="T111" s="229" t="s">
        <v>169</v>
      </c>
      <c r="U111" s="104"/>
    </row>
    <row r="112" spans="1:21">
      <c r="A112" s="74">
        <v>111</v>
      </c>
      <c r="B112" s="226" t="s">
        <v>437</v>
      </c>
      <c r="C112" s="234" t="s">
        <v>269</v>
      </c>
      <c r="D112" s="106">
        <v>0.483333333333332</v>
      </c>
      <c r="E112" s="107">
        <v>0.548611111111111</v>
      </c>
      <c r="F112" s="107">
        <v>0.569444444444444</v>
      </c>
      <c r="G112" s="104" t="s">
        <v>89</v>
      </c>
      <c r="H112" s="77" t="s">
        <v>631</v>
      </c>
      <c r="I112" s="77" t="s">
        <v>791</v>
      </c>
      <c r="J112" s="77" t="s">
        <v>412</v>
      </c>
      <c r="K112" s="77" t="s">
        <v>413</v>
      </c>
      <c r="L112" s="77" t="s">
        <v>414</v>
      </c>
      <c r="M112" s="132"/>
      <c r="N112" s="103">
        <v>111</v>
      </c>
      <c r="O112" s="229">
        <v>27</v>
      </c>
      <c r="P112" s="230">
        <v>4</v>
      </c>
      <c r="Q112" s="229"/>
      <c r="R112" s="239">
        <v>1.2</v>
      </c>
      <c r="S112" s="230">
        <v>0</v>
      </c>
      <c r="T112" s="229">
        <f t="shared" si="1"/>
        <v>32.2</v>
      </c>
      <c r="U112" s="104"/>
    </row>
    <row r="113" spans="1:21">
      <c r="A113" s="74">
        <v>112</v>
      </c>
      <c r="B113" s="226" t="s">
        <v>13</v>
      </c>
      <c r="C113" s="234" t="s">
        <v>269</v>
      </c>
      <c r="D113" s="107">
        <v>0.487499999999999</v>
      </c>
      <c r="E113" s="107">
        <v>0.55</v>
      </c>
      <c r="F113" s="107">
        <v>0.570833333333333</v>
      </c>
      <c r="G113" s="237" t="s">
        <v>271</v>
      </c>
      <c r="H113" s="238" t="s">
        <v>619</v>
      </c>
      <c r="I113" s="238" t="s">
        <v>821</v>
      </c>
      <c r="J113" s="238" t="s">
        <v>138</v>
      </c>
      <c r="K113" s="238" t="s">
        <v>133</v>
      </c>
      <c r="L113" s="238" t="s">
        <v>372</v>
      </c>
      <c r="M113" s="132"/>
      <c r="N113" s="103">
        <v>112</v>
      </c>
      <c r="O113" s="229">
        <v>34.5</v>
      </c>
      <c r="P113" s="230">
        <v>0</v>
      </c>
      <c r="Q113" s="229"/>
      <c r="R113" s="232"/>
      <c r="S113" s="230">
        <v>0</v>
      </c>
      <c r="T113" s="229">
        <f t="shared" si="1"/>
        <v>34.5</v>
      </c>
      <c r="U113" s="104"/>
    </row>
    <row r="114" spans="1:21">
      <c r="A114" s="74">
        <v>113</v>
      </c>
      <c r="B114" s="226" t="s">
        <v>87</v>
      </c>
      <c r="C114" s="234" t="s">
        <v>269</v>
      </c>
      <c r="D114" s="106">
        <v>0.491666666666666</v>
      </c>
      <c r="E114" s="107">
        <v>0.551388888888889</v>
      </c>
      <c r="F114" s="107">
        <v>0.572222222222222</v>
      </c>
      <c r="G114" s="104" t="s">
        <v>271</v>
      </c>
      <c r="H114" s="77" t="s">
        <v>71</v>
      </c>
      <c r="I114" s="77" t="s">
        <v>72</v>
      </c>
      <c r="J114" s="77" t="s">
        <v>822</v>
      </c>
      <c r="K114" s="77" t="s">
        <v>823</v>
      </c>
      <c r="L114" s="77" t="s">
        <v>824</v>
      </c>
      <c r="M114" s="132"/>
      <c r="N114" s="103">
        <v>113</v>
      </c>
      <c r="O114" s="229">
        <v>44</v>
      </c>
      <c r="P114" s="230">
        <v>4</v>
      </c>
      <c r="Q114" s="229"/>
      <c r="R114" s="232" t="s">
        <v>639</v>
      </c>
      <c r="S114" s="230" t="s">
        <v>639</v>
      </c>
      <c r="T114" s="229" t="s">
        <v>639</v>
      </c>
      <c r="U114" s="104"/>
    </row>
    <row r="115" spans="1:21">
      <c r="A115" s="74">
        <v>114</v>
      </c>
      <c r="B115" s="226" t="s">
        <v>189</v>
      </c>
      <c r="C115" s="234" t="s">
        <v>269</v>
      </c>
      <c r="D115" s="106">
        <v>0.491666666666666</v>
      </c>
      <c r="E115" s="107">
        <v>0.552777777777778</v>
      </c>
      <c r="F115" s="107">
        <v>0.573611111111111</v>
      </c>
      <c r="G115" s="104" t="s">
        <v>271</v>
      </c>
      <c r="H115" s="77" t="s">
        <v>21</v>
      </c>
      <c r="I115" s="77" t="s">
        <v>72</v>
      </c>
      <c r="J115" s="77" t="s">
        <v>296</v>
      </c>
      <c r="K115" s="77" t="s">
        <v>410</v>
      </c>
      <c r="L115" s="77" t="s">
        <v>411</v>
      </c>
      <c r="M115" s="132"/>
      <c r="N115" s="103">
        <v>114</v>
      </c>
      <c r="O115" s="229">
        <v>33.25</v>
      </c>
      <c r="P115" s="230">
        <v>8</v>
      </c>
      <c r="Q115" s="229"/>
      <c r="R115" s="232">
        <v>15.6</v>
      </c>
      <c r="S115" s="230">
        <v>40</v>
      </c>
      <c r="T115" s="229">
        <f t="shared" si="1"/>
        <v>96.85</v>
      </c>
      <c r="U115" s="104"/>
    </row>
    <row r="116" spans="1:21">
      <c r="A116" s="74">
        <v>115</v>
      </c>
      <c r="B116" s="226" t="s">
        <v>437</v>
      </c>
      <c r="C116" s="234" t="s">
        <v>269</v>
      </c>
      <c r="D116" s="107">
        <v>0.487499999999999</v>
      </c>
      <c r="E116" s="107">
        <v>0.554166666666667</v>
      </c>
      <c r="F116" s="107">
        <v>0.575</v>
      </c>
      <c r="G116" s="104" t="s">
        <v>89</v>
      </c>
      <c r="H116" s="77" t="s">
        <v>256</v>
      </c>
      <c r="I116" s="77" t="s">
        <v>816</v>
      </c>
      <c r="J116" s="77" t="s">
        <v>229</v>
      </c>
      <c r="K116" s="77" t="s">
        <v>309</v>
      </c>
      <c r="L116" s="77" t="s">
        <v>310</v>
      </c>
      <c r="M116" s="77"/>
      <c r="N116" s="103">
        <v>115</v>
      </c>
      <c r="O116" s="229">
        <v>31</v>
      </c>
      <c r="P116" s="230">
        <v>0</v>
      </c>
      <c r="Q116" s="229"/>
      <c r="R116" s="239">
        <v>1.6</v>
      </c>
      <c r="S116" s="230">
        <v>0</v>
      </c>
      <c r="T116" s="229">
        <f t="shared" si="1"/>
        <v>32.6</v>
      </c>
      <c r="U116" s="104"/>
    </row>
    <row r="117" spans="1:21">
      <c r="A117" s="74">
        <v>116</v>
      </c>
      <c r="B117" s="226" t="s">
        <v>13</v>
      </c>
      <c r="C117" s="234" t="s">
        <v>269</v>
      </c>
      <c r="D117" s="106">
        <v>0.491666666666666</v>
      </c>
      <c r="E117" s="107">
        <v>0.555555555555555</v>
      </c>
      <c r="F117" s="107">
        <v>0.576388888888889</v>
      </c>
      <c r="G117" s="104" t="s">
        <v>89</v>
      </c>
      <c r="H117" s="77" t="s">
        <v>289</v>
      </c>
      <c r="I117" s="77" t="s">
        <v>794</v>
      </c>
      <c r="J117" s="129" t="s">
        <v>61</v>
      </c>
      <c r="K117" s="129" t="s">
        <v>825</v>
      </c>
      <c r="L117" s="129" t="s">
        <v>826</v>
      </c>
      <c r="M117" s="132"/>
      <c r="N117" s="103">
        <v>116</v>
      </c>
      <c r="O117" s="229">
        <v>42.5</v>
      </c>
      <c r="P117" s="230">
        <v>0</v>
      </c>
      <c r="Q117" s="229"/>
      <c r="R117" s="232"/>
      <c r="S117" s="230">
        <v>0</v>
      </c>
      <c r="T117" s="229">
        <f t="shared" si="1"/>
        <v>42.5</v>
      </c>
      <c r="U117" s="104"/>
    </row>
    <row r="118" spans="1:21">
      <c r="A118" s="74">
        <v>117</v>
      </c>
      <c r="B118" s="226" t="s">
        <v>87</v>
      </c>
      <c r="C118" s="234" t="s">
        <v>269</v>
      </c>
      <c r="D118" s="107">
        <v>0.495833333333332</v>
      </c>
      <c r="E118" s="107">
        <v>0.556944444444444</v>
      </c>
      <c r="F118" s="107">
        <v>0.577777777777778</v>
      </c>
      <c r="G118" s="104" t="s">
        <v>89</v>
      </c>
      <c r="H118" s="77" t="s">
        <v>26</v>
      </c>
      <c r="I118" s="77" t="s">
        <v>72</v>
      </c>
      <c r="J118" s="77" t="s">
        <v>299</v>
      </c>
      <c r="K118" s="77" t="s">
        <v>300</v>
      </c>
      <c r="L118" s="77" t="s">
        <v>827</v>
      </c>
      <c r="M118" s="77"/>
      <c r="N118" s="103">
        <v>117</v>
      </c>
      <c r="O118" s="229">
        <v>41.5</v>
      </c>
      <c r="P118" s="230">
        <v>12</v>
      </c>
      <c r="Q118" s="229"/>
      <c r="R118" s="232">
        <v>14</v>
      </c>
      <c r="S118" s="230">
        <v>0</v>
      </c>
      <c r="T118" s="229">
        <f t="shared" si="1"/>
        <v>67.5</v>
      </c>
      <c r="U118" s="104"/>
    </row>
    <row r="119" spans="1:21">
      <c r="A119" s="74">
        <v>118</v>
      </c>
      <c r="B119" s="226" t="s">
        <v>189</v>
      </c>
      <c r="C119" s="234" t="s">
        <v>269</v>
      </c>
      <c r="D119" s="107">
        <v>0.495833333333332</v>
      </c>
      <c r="E119" s="107">
        <v>0.558333333333333</v>
      </c>
      <c r="F119" s="107">
        <v>0.579166666666667</v>
      </c>
      <c r="G119" s="104" t="s">
        <v>271</v>
      </c>
      <c r="H119" s="77" t="s">
        <v>342</v>
      </c>
      <c r="I119" s="77" t="s">
        <v>72</v>
      </c>
      <c r="J119" s="77" t="s">
        <v>828</v>
      </c>
      <c r="K119" s="77" t="s">
        <v>267</v>
      </c>
      <c r="L119" s="77" t="s">
        <v>829</v>
      </c>
      <c r="M119" s="77"/>
      <c r="N119" s="103">
        <v>118</v>
      </c>
      <c r="O119" s="229">
        <v>35</v>
      </c>
      <c r="P119" s="230" t="s">
        <v>658</v>
      </c>
      <c r="Q119" s="229" t="s">
        <v>658</v>
      </c>
      <c r="R119" s="232" t="s">
        <v>658</v>
      </c>
      <c r="S119" s="230" t="s">
        <v>658</v>
      </c>
      <c r="T119" s="229" t="s">
        <v>658</v>
      </c>
      <c r="U119" s="104"/>
    </row>
    <row r="120" spans="1:21">
      <c r="A120" s="74">
        <v>119</v>
      </c>
      <c r="B120" s="226" t="s">
        <v>437</v>
      </c>
      <c r="C120" s="234" t="s">
        <v>269</v>
      </c>
      <c r="D120" s="106">
        <v>0.491666666666666</v>
      </c>
      <c r="E120" s="107">
        <v>0.559722222222222</v>
      </c>
      <c r="F120" s="107">
        <v>0.580555555555555</v>
      </c>
      <c r="G120" s="104" t="s">
        <v>271</v>
      </c>
      <c r="H120" s="77" t="s">
        <v>619</v>
      </c>
      <c r="I120" s="77" t="s">
        <v>830</v>
      </c>
      <c r="J120" s="77" t="s">
        <v>424</v>
      </c>
      <c r="K120" s="77" t="s">
        <v>347</v>
      </c>
      <c r="L120" s="187" t="s">
        <v>831</v>
      </c>
      <c r="M120" s="77"/>
      <c r="N120" s="103">
        <v>119</v>
      </c>
      <c r="O120" s="229">
        <v>38.5</v>
      </c>
      <c r="P120" s="230">
        <v>4</v>
      </c>
      <c r="Q120" s="229"/>
      <c r="R120" s="232">
        <v>3.6</v>
      </c>
      <c r="S120" s="230">
        <v>0</v>
      </c>
      <c r="T120" s="229">
        <f t="shared" si="1"/>
        <v>46.1</v>
      </c>
      <c r="U120" s="104"/>
    </row>
    <row r="121" spans="1:21">
      <c r="A121" s="74">
        <v>120</v>
      </c>
      <c r="B121" s="226" t="s">
        <v>13</v>
      </c>
      <c r="C121" s="234" t="s">
        <v>269</v>
      </c>
      <c r="D121" s="107">
        <v>0.495833333333332</v>
      </c>
      <c r="E121" s="107">
        <v>0.561111111111111</v>
      </c>
      <c r="F121" s="107">
        <v>0.581944444444444</v>
      </c>
      <c r="G121" s="104" t="s">
        <v>89</v>
      </c>
      <c r="H121" s="77" t="s">
        <v>631</v>
      </c>
      <c r="I121" s="77" t="s">
        <v>832</v>
      </c>
      <c r="J121" s="77" t="s">
        <v>833</v>
      </c>
      <c r="K121" s="77" t="s">
        <v>834</v>
      </c>
      <c r="L121" s="77" t="s">
        <v>835</v>
      </c>
      <c r="M121" s="132"/>
      <c r="N121" s="103">
        <v>120</v>
      </c>
      <c r="O121" s="229">
        <v>37.5</v>
      </c>
      <c r="P121" s="230">
        <v>4</v>
      </c>
      <c r="Q121" s="229"/>
      <c r="R121" s="232">
        <v>2.4</v>
      </c>
      <c r="S121" s="230">
        <v>0</v>
      </c>
      <c r="T121" s="229">
        <f t="shared" si="1"/>
        <v>43.9</v>
      </c>
      <c r="U121" s="104"/>
    </row>
    <row r="122" spans="1:21">
      <c r="A122" s="74">
        <v>121</v>
      </c>
      <c r="B122" s="226" t="s">
        <v>87</v>
      </c>
      <c r="C122" s="234" t="s">
        <v>269</v>
      </c>
      <c r="D122" s="106">
        <v>0.499999999999999</v>
      </c>
      <c r="E122" s="107">
        <v>0.5625</v>
      </c>
      <c r="F122" s="107">
        <v>0.583333333333333</v>
      </c>
      <c r="G122" s="104" t="s">
        <v>89</v>
      </c>
      <c r="H122" s="77" t="s">
        <v>26</v>
      </c>
      <c r="I122" s="77" t="s">
        <v>302</v>
      </c>
      <c r="J122" s="77" t="s">
        <v>669</v>
      </c>
      <c r="K122" s="77" t="s">
        <v>670</v>
      </c>
      <c r="L122" s="77" t="s">
        <v>836</v>
      </c>
      <c r="M122" s="132"/>
      <c r="N122" s="103">
        <v>121</v>
      </c>
      <c r="O122" s="229">
        <v>26.25</v>
      </c>
      <c r="P122" s="230">
        <v>0</v>
      </c>
      <c r="Q122" s="229"/>
      <c r="R122" s="232">
        <v>2.4</v>
      </c>
      <c r="S122" s="230">
        <v>0</v>
      </c>
      <c r="T122" s="229">
        <f t="shared" si="1"/>
        <v>28.65</v>
      </c>
      <c r="U122" s="104"/>
    </row>
    <row r="123" spans="1:21">
      <c r="A123" s="74">
        <v>122</v>
      </c>
      <c r="B123" s="226" t="s">
        <v>189</v>
      </c>
      <c r="C123" s="234" t="s">
        <v>269</v>
      </c>
      <c r="D123" s="106">
        <v>0.499999999999999</v>
      </c>
      <c r="E123" s="107">
        <v>0.563888888888889</v>
      </c>
      <c r="F123" s="107">
        <v>0.584722222222222</v>
      </c>
      <c r="G123" s="104" t="s">
        <v>271</v>
      </c>
      <c r="H123" s="77" t="s">
        <v>619</v>
      </c>
      <c r="I123" s="77" t="s">
        <v>782</v>
      </c>
      <c r="J123" s="77" t="s">
        <v>448</v>
      </c>
      <c r="K123" s="77" t="s">
        <v>837</v>
      </c>
      <c r="L123" s="77" t="s">
        <v>838</v>
      </c>
      <c r="M123" s="132"/>
      <c r="N123" s="103">
        <v>122</v>
      </c>
      <c r="O123" s="229">
        <v>33</v>
      </c>
      <c r="P123" s="230">
        <v>0</v>
      </c>
      <c r="Q123" s="229"/>
      <c r="R123" s="239">
        <v>1.6</v>
      </c>
      <c r="S123" s="230">
        <v>0</v>
      </c>
      <c r="T123" s="229">
        <f t="shared" si="1"/>
        <v>34.6</v>
      </c>
      <c r="U123" s="104"/>
    </row>
    <row r="124" spans="1:21">
      <c r="A124" s="74">
        <v>123</v>
      </c>
      <c r="B124" s="226" t="s">
        <v>437</v>
      </c>
      <c r="C124" s="234" t="s">
        <v>269</v>
      </c>
      <c r="D124" s="107">
        <v>0.495833333333332</v>
      </c>
      <c r="E124" s="107">
        <v>0.565277777777778</v>
      </c>
      <c r="F124" s="107">
        <v>0.586111111111111</v>
      </c>
      <c r="G124" s="104" t="s">
        <v>89</v>
      </c>
      <c r="H124" s="77" t="s">
        <v>289</v>
      </c>
      <c r="I124" s="77" t="s">
        <v>786</v>
      </c>
      <c r="J124" s="77" t="s">
        <v>61</v>
      </c>
      <c r="K124" s="77" t="s">
        <v>825</v>
      </c>
      <c r="L124" s="77" t="s">
        <v>839</v>
      </c>
      <c r="M124" s="132"/>
      <c r="N124" s="103">
        <v>123</v>
      </c>
      <c r="O124" s="229" t="s">
        <v>169</v>
      </c>
      <c r="P124" s="229" t="s">
        <v>169</v>
      </c>
      <c r="Q124" s="229" t="s">
        <v>169</v>
      </c>
      <c r="R124" s="229" t="s">
        <v>169</v>
      </c>
      <c r="S124" s="229" t="s">
        <v>169</v>
      </c>
      <c r="T124" s="229" t="s">
        <v>169</v>
      </c>
      <c r="U124" s="104"/>
    </row>
    <row r="125" spans="1:21">
      <c r="A125" s="74">
        <v>124</v>
      </c>
      <c r="B125" s="226" t="s">
        <v>13</v>
      </c>
      <c r="C125" s="234" t="s">
        <v>269</v>
      </c>
      <c r="D125" s="106">
        <v>0.499999999999999</v>
      </c>
      <c r="E125" s="107">
        <v>0.566666666666667</v>
      </c>
      <c r="F125" s="107">
        <v>0.5875</v>
      </c>
      <c r="G125" s="104" t="s">
        <v>89</v>
      </c>
      <c r="H125" s="77" t="s">
        <v>101</v>
      </c>
      <c r="I125" s="77" t="s">
        <v>101</v>
      </c>
      <c r="J125" s="129" t="s">
        <v>50</v>
      </c>
      <c r="K125" s="129" t="s">
        <v>840</v>
      </c>
      <c r="L125" s="77" t="s">
        <v>367</v>
      </c>
      <c r="M125" s="132"/>
      <c r="N125" s="103">
        <v>124</v>
      </c>
      <c r="O125" s="229">
        <v>35.25</v>
      </c>
      <c r="P125" s="230">
        <v>0</v>
      </c>
      <c r="Q125" s="229"/>
      <c r="R125" s="232"/>
      <c r="S125" s="230">
        <v>0</v>
      </c>
      <c r="T125" s="229">
        <f t="shared" si="1"/>
        <v>35.25</v>
      </c>
      <c r="U125" s="104"/>
    </row>
    <row r="126" spans="1:21">
      <c r="A126" s="74">
        <v>125</v>
      </c>
      <c r="B126" s="226" t="s">
        <v>87</v>
      </c>
      <c r="C126" s="234" t="s">
        <v>269</v>
      </c>
      <c r="D126" s="107">
        <v>0.504166666666666</v>
      </c>
      <c r="E126" s="107">
        <v>0.568055555555555</v>
      </c>
      <c r="F126" s="107">
        <v>0.588888888888889</v>
      </c>
      <c r="G126" s="104" t="s">
        <v>271</v>
      </c>
      <c r="H126" s="77" t="s">
        <v>619</v>
      </c>
      <c r="I126" s="77" t="s">
        <v>782</v>
      </c>
      <c r="J126" s="77" t="s">
        <v>841</v>
      </c>
      <c r="K126" s="77" t="s">
        <v>842</v>
      </c>
      <c r="L126" s="77" t="s">
        <v>843</v>
      </c>
      <c r="M126" s="132"/>
      <c r="N126" s="103">
        <v>125</v>
      </c>
      <c r="O126" s="229" t="s">
        <v>169</v>
      </c>
      <c r="P126" s="230" t="s">
        <v>169</v>
      </c>
      <c r="Q126" s="229" t="s">
        <v>169</v>
      </c>
      <c r="R126" s="232" t="s">
        <v>169</v>
      </c>
      <c r="S126" s="230" t="s">
        <v>169</v>
      </c>
      <c r="T126" s="229" t="s">
        <v>169</v>
      </c>
      <c r="U126" s="104"/>
    </row>
    <row r="127" spans="1:21">
      <c r="A127" s="74">
        <v>126</v>
      </c>
      <c r="B127" s="226" t="s">
        <v>189</v>
      </c>
      <c r="C127" s="234" t="s">
        <v>269</v>
      </c>
      <c r="D127" s="107">
        <v>0.504166666666666</v>
      </c>
      <c r="E127" s="107">
        <v>0.569444444444444</v>
      </c>
      <c r="F127" s="107">
        <v>0.590277777777778</v>
      </c>
      <c r="G127" s="104" t="s">
        <v>89</v>
      </c>
      <c r="H127" s="77" t="s">
        <v>289</v>
      </c>
      <c r="I127" s="77" t="s">
        <v>794</v>
      </c>
      <c r="J127" s="77" t="s">
        <v>475</v>
      </c>
      <c r="K127" s="77" t="s">
        <v>476</v>
      </c>
      <c r="L127" s="77" t="s">
        <v>844</v>
      </c>
      <c r="M127" s="132"/>
      <c r="N127" s="103">
        <v>126</v>
      </c>
      <c r="O127" s="229">
        <v>32.25</v>
      </c>
      <c r="P127" s="230">
        <v>0</v>
      </c>
      <c r="Q127" s="229"/>
      <c r="R127" s="232"/>
      <c r="S127" s="230">
        <v>0</v>
      </c>
      <c r="T127" s="229">
        <f t="shared" si="1"/>
        <v>32.25</v>
      </c>
      <c r="U127" s="104"/>
    </row>
    <row r="128" s="47" customFormat="1" spans="1:21">
      <c r="A128" s="74">
        <v>127</v>
      </c>
      <c r="B128" s="226" t="s">
        <v>437</v>
      </c>
      <c r="C128" s="234" t="s">
        <v>269</v>
      </c>
      <c r="D128" s="106">
        <v>0.499999999999999</v>
      </c>
      <c r="E128" s="107">
        <v>0.570833333333333</v>
      </c>
      <c r="F128" s="107">
        <v>0.591666666666667</v>
      </c>
      <c r="G128" s="104" t="s">
        <v>271</v>
      </c>
      <c r="H128" s="77" t="s">
        <v>111</v>
      </c>
      <c r="I128" s="77" t="s">
        <v>845</v>
      </c>
      <c r="J128" s="77" t="s">
        <v>593</v>
      </c>
      <c r="K128" s="77" t="s">
        <v>309</v>
      </c>
      <c r="L128" s="77" t="s">
        <v>846</v>
      </c>
      <c r="M128" s="132"/>
      <c r="N128" s="103">
        <v>127</v>
      </c>
      <c r="O128" s="229">
        <v>36.75</v>
      </c>
      <c r="P128" s="230">
        <v>0</v>
      </c>
      <c r="Q128" s="229"/>
      <c r="R128" s="232">
        <v>25.2</v>
      </c>
      <c r="S128" s="230">
        <v>20</v>
      </c>
      <c r="T128" s="229">
        <f t="shared" si="1"/>
        <v>81.95</v>
      </c>
      <c r="U128" s="104"/>
    </row>
    <row r="129" s="47" customFormat="1" spans="1:21">
      <c r="A129" s="74">
        <v>128</v>
      </c>
      <c r="B129" s="226" t="s">
        <v>13</v>
      </c>
      <c r="C129" s="234" t="s">
        <v>269</v>
      </c>
      <c r="D129" s="107">
        <v>0.504166666666666</v>
      </c>
      <c r="E129" s="107">
        <v>0.590277777777778</v>
      </c>
      <c r="F129" s="107">
        <v>0.611111111111111</v>
      </c>
      <c r="G129" s="104" t="s">
        <v>271</v>
      </c>
      <c r="H129" s="77" t="s">
        <v>111</v>
      </c>
      <c r="I129" s="77" t="s">
        <v>845</v>
      </c>
      <c r="J129" s="77" t="s">
        <v>232</v>
      </c>
      <c r="K129" s="77" t="s">
        <v>664</v>
      </c>
      <c r="L129" s="77" t="s">
        <v>847</v>
      </c>
      <c r="M129" s="132"/>
      <c r="N129" s="103">
        <v>128</v>
      </c>
      <c r="O129" s="229">
        <v>24</v>
      </c>
      <c r="P129" s="230">
        <v>0</v>
      </c>
      <c r="Q129" s="229"/>
      <c r="R129" s="232">
        <v>3.2</v>
      </c>
      <c r="S129" s="230">
        <v>0</v>
      </c>
      <c r="T129" s="229">
        <f t="shared" si="1"/>
        <v>27.2</v>
      </c>
      <c r="U129" s="104"/>
    </row>
    <row r="130" s="47" customFormat="1" spans="1:21">
      <c r="A130" s="74">
        <v>129</v>
      </c>
      <c r="B130" s="226" t="s">
        <v>87</v>
      </c>
      <c r="C130" s="234" t="s">
        <v>269</v>
      </c>
      <c r="D130" s="106">
        <v>0.508333333333332</v>
      </c>
      <c r="E130" s="107">
        <v>0.591666666666667</v>
      </c>
      <c r="F130" s="107">
        <v>0.6125</v>
      </c>
      <c r="G130" s="104" t="s">
        <v>271</v>
      </c>
      <c r="H130" s="77" t="s">
        <v>289</v>
      </c>
      <c r="I130" s="77" t="s">
        <v>794</v>
      </c>
      <c r="J130" s="77" t="s">
        <v>848</v>
      </c>
      <c r="K130" s="77" t="s">
        <v>66</v>
      </c>
      <c r="L130" s="77" t="s">
        <v>403</v>
      </c>
      <c r="M130" s="132"/>
      <c r="N130" s="103">
        <v>129</v>
      </c>
      <c r="O130" s="229">
        <v>24.25</v>
      </c>
      <c r="P130" s="230">
        <v>0</v>
      </c>
      <c r="Q130" s="229"/>
      <c r="R130" s="232">
        <v>1.2</v>
      </c>
      <c r="S130" s="230">
        <v>0</v>
      </c>
      <c r="T130" s="229">
        <f t="shared" si="1"/>
        <v>25.45</v>
      </c>
      <c r="U130" s="104"/>
    </row>
    <row r="131" s="47" customFormat="1" spans="1:21">
      <c r="A131" s="74">
        <v>130</v>
      </c>
      <c r="B131" s="226" t="s">
        <v>189</v>
      </c>
      <c r="C131" s="234" t="s">
        <v>269</v>
      </c>
      <c r="D131" s="106">
        <v>0.508333333333332</v>
      </c>
      <c r="E131" s="107">
        <v>0.593055555555556</v>
      </c>
      <c r="F131" s="107">
        <v>0.613888888888889</v>
      </c>
      <c r="G131" s="104" t="s">
        <v>89</v>
      </c>
      <c r="H131" s="77" t="s">
        <v>631</v>
      </c>
      <c r="I131" s="77" t="s">
        <v>791</v>
      </c>
      <c r="J131" s="77" t="s">
        <v>849</v>
      </c>
      <c r="K131" s="77" t="s">
        <v>850</v>
      </c>
      <c r="L131" s="77" t="s">
        <v>851</v>
      </c>
      <c r="M131" s="77"/>
      <c r="N131" s="103">
        <v>130</v>
      </c>
      <c r="O131" s="229">
        <v>27.5</v>
      </c>
      <c r="P131" s="230">
        <v>0</v>
      </c>
      <c r="Q131" s="229"/>
      <c r="R131" s="232"/>
      <c r="S131" s="230" t="s">
        <v>852</v>
      </c>
      <c r="T131" s="229" t="s">
        <v>639</v>
      </c>
      <c r="U131" s="104"/>
    </row>
    <row r="132" s="47" customFormat="1" spans="1:21">
      <c r="A132" s="74">
        <v>131</v>
      </c>
      <c r="B132" s="226" t="s">
        <v>437</v>
      </c>
      <c r="C132" s="234" t="s">
        <v>269</v>
      </c>
      <c r="D132" s="107">
        <v>0.504166666666666</v>
      </c>
      <c r="E132" s="107">
        <v>0.594444444444444</v>
      </c>
      <c r="F132" s="107">
        <v>0.615277777777778</v>
      </c>
      <c r="G132" s="104" t="s">
        <v>89</v>
      </c>
      <c r="H132" s="77" t="s">
        <v>631</v>
      </c>
      <c r="I132" s="77" t="s">
        <v>832</v>
      </c>
      <c r="J132" s="77" t="s">
        <v>853</v>
      </c>
      <c r="K132" s="77" t="s">
        <v>854</v>
      </c>
      <c r="L132" s="77" t="s">
        <v>855</v>
      </c>
      <c r="M132" s="77"/>
      <c r="N132" s="103">
        <v>131</v>
      </c>
      <c r="O132" s="229">
        <v>34.5</v>
      </c>
      <c r="P132" s="230">
        <v>0</v>
      </c>
      <c r="Q132" s="229"/>
      <c r="R132" s="232">
        <v>9.2</v>
      </c>
      <c r="S132" s="230">
        <v>0</v>
      </c>
      <c r="T132" s="229">
        <f t="shared" ref="T131:T194" si="2">SUM(O132:S132)</f>
        <v>43.7</v>
      </c>
      <c r="U132" s="104"/>
    </row>
    <row r="133" s="47" customFormat="1" spans="1:21">
      <c r="A133" s="74">
        <v>132</v>
      </c>
      <c r="B133" s="226" t="s">
        <v>13</v>
      </c>
      <c r="C133" s="234" t="s">
        <v>269</v>
      </c>
      <c r="D133" s="106">
        <v>0.508333333333332</v>
      </c>
      <c r="E133" s="107">
        <v>0.595833333333333</v>
      </c>
      <c r="F133" s="107">
        <v>0.616666666666667</v>
      </c>
      <c r="G133" s="104" t="s">
        <v>271</v>
      </c>
      <c r="H133" s="77" t="s">
        <v>619</v>
      </c>
      <c r="I133" s="77" t="s">
        <v>830</v>
      </c>
      <c r="J133" s="129" t="s">
        <v>789</v>
      </c>
      <c r="K133" s="129" t="s">
        <v>856</v>
      </c>
      <c r="L133" s="129" t="s">
        <v>857</v>
      </c>
      <c r="M133" s="132"/>
      <c r="N133" s="103">
        <v>132</v>
      </c>
      <c r="O133" s="229">
        <v>30.75</v>
      </c>
      <c r="P133" s="230">
        <v>4</v>
      </c>
      <c r="Q133" s="229"/>
      <c r="R133" s="232"/>
      <c r="S133" s="230" t="s">
        <v>858</v>
      </c>
      <c r="T133" s="229">
        <f t="shared" si="2"/>
        <v>34.75</v>
      </c>
      <c r="U133" s="104"/>
    </row>
    <row r="134" s="47" customFormat="1" spans="1:21">
      <c r="A134" s="74">
        <v>133</v>
      </c>
      <c r="B134" s="226" t="s">
        <v>87</v>
      </c>
      <c r="C134" s="234" t="s">
        <v>269</v>
      </c>
      <c r="D134" s="107">
        <v>0.512499999999999</v>
      </c>
      <c r="E134" s="107">
        <v>0.597222222222222</v>
      </c>
      <c r="F134" s="107">
        <v>0.618055555555556</v>
      </c>
      <c r="G134" s="104" t="s">
        <v>89</v>
      </c>
      <c r="H134" s="77" t="s">
        <v>631</v>
      </c>
      <c r="I134" s="77" t="s">
        <v>791</v>
      </c>
      <c r="J134" s="77" t="s">
        <v>232</v>
      </c>
      <c r="K134" s="77" t="s">
        <v>859</v>
      </c>
      <c r="L134" s="77" t="s">
        <v>860</v>
      </c>
      <c r="M134" s="77"/>
      <c r="N134" s="103">
        <v>133</v>
      </c>
      <c r="O134" s="229">
        <v>27.75</v>
      </c>
      <c r="P134" s="230">
        <v>4</v>
      </c>
      <c r="Q134" s="229"/>
      <c r="R134" s="232"/>
      <c r="S134" s="230">
        <v>0</v>
      </c>
      <c r="T134" s="229">
        <f t="shared" si="2"/>
        <v>31.75</v>
      </c>
      <c r="U134" s="104"/>
    </row>
    <row r="135" s="47" customFormat="1" spans="1:21">
      <c r="A135" s="74">
        <v>134</v>
      </c>
      <c r="B135" s="226" t="s">
        <v>189</v>
      </c>
      <c r="C135" s="234" t="s">
        <v>269</v>
      </c>
      <c r="D135" s="107">
        <v>0.512499999999999</v>
      </c>
      <c r="E135" s="107">
        <v>0.598611111111111</v>
      </c>
      <c r="F135" s="107">
        <v>0.619444444444444</v>
      </c>
      <c r="G135" s="104" t="s">
        <v>89</v>
      </c>
      <c r="H135" s="77" t="s">
        <v>101</v>
      </c>
      <c r="I135" s="77" t="s">
        <v>101</v>
      </c>
      <c r="J135" s="77" t="s">
        <v>861</v>
      </c>
      <c r="K135" s="77" t="s">
        <v>862</v>
      </c>
      <c r="L135" s="77" t="s">
        <v>863</v>
      </c>
      <c r="M135" s="132" t="s">
        <v>864</v>
      </c>
      <c r="N135" s="103">
        <v>134</v>
      </c>
      <c r="O135" s="229">
        <v>28.5</v>
      </c>
      <c r="P135" s="230">
        <v>4</v>
      </c>
      <c r="Q135" s="229"/>
      <c r="R135" s="232">
        <v>32</v>
      </c>
      <c r="S135" s="230">
        <v>0</v>
      </c>
      <c r="T135" s="229">
        <f t="shared" si="2"/>
        <v>64.5</v>
      </c>
      <c r="U135" s="104"/>
    </row>
    <row r="136" s="47" customFormat="1" spans="1:21">
      <c r="A136" s="74">
        <v>135</v>
      </c>
      <c r="B136" s="226" t="s">
        <v>437</v>
      </c>
      <c r="C136" s="234" t="s">
        <v>269</v>
      </c>
      <c r="D136" s="106">
        <v>0.508333333333332</v>
      </c>
      <c r="E136" s="107">
        <v>0.6</v>
      </c>
      <c r="F136" s="107">
        <v>0.620833333333333</v>
      </c>
      <c r="G136" s="104" t="s">
        <v>271</v>
      </c>
      <c r="H136" s="77" t="s">
        <v>256</v>
      </c>
      <c r="I136" s="77" t="s">
        <v>865</v>
      </c>
      <c r="J136" s="77" t="s">
        <v>141</v>
      </c>
      <c r="K136" s="77" t="s">
        <v>466</v>
      </c>
      <c r="L136" s="77" t="s">
        <v>467</v>
      </c>
      <c r="M136" s="77"/>
      <c r="N136" s="103">
        <v>135</v>
      </c>
      <c r="O136" s="229">
        <v>34</v>
      </c>
      <c r="P136" s="230">
        <v>8</v>
      </c>
      <c r="Q136" s="229"/>
      <c r="R136" s="232">
        <v>6.4</v>
      </c>
      <c r="S136" s="230">
        <v>0</v>
      </c>
      <c r="T136" s="229">
        <f t="shared" si="2"/>
        <v>48.4</v>
      </c>
      <c r="U136" s="104"/>
    </row>
    <row r="137" s="47" customFormat="1" spans="1:21">
      <c r="A137" s="74">
        <v>136</v>
      </c>
      <c r="B137" s="226" t="s">
        <v>13</v>
      </c>
      <c r="C137" s="234" t="s">
        <v>269</v>
      </c>
      <c r="D137" s="107">
        <v>0.512499999999999</v>
      </c>
      <c r="E137" s="107">
        <v>0.601388888888889</v>
      </c>
      <c r="F137" s="107">
        <v>0.622222222222222</v>
      </c>
      <c r="G137" s="104" t="s">
        <v>271</v>
      </c>
      <c r="H137" s="77" t="s">
        <v>256</v>
      </c>
      <c r="I137" s="77" t="s">
        <v>865</v>
      </c>
      <c r="J137" s="77" t="s">
        <v>210</v>
      </c>
      <c r="K137" s="77" t="s">
        <v>866</v>
      </c>
      <c r="L137" s="77" t="s">
        <v>867</v>
      </c>
      <c r="M137" s="132"/>
      <c r="N137" s="103">
        <v>136</v>
      </c>
      <c r="O137" s="229">
        <v>34.5</v>
      </c>
      <c r="P137" s="230">
        <v>4</v>
      </c>
      <c r="Q137" s="229"/>
      <c r="R137" s="232" t="s">
        <v>639</v>
      </c>
      <c r="S137" s="230" t="s">
        <v>639</v>
      </c>
      <c r="T137" s="229" t="s">
        <v>639</v>
      </c>
      <c r="U137" s="104"/>
    </row>
    <row r="138" s="47" customFormat="1" spans="1:21">
      <c r="A138" s="74">
        <v>137</v>
      </c>
      <c r="B138" s="226" t="s">
        <v>87</v>
      </c>
      <c r="C138" s="234" t="s">
        <v>269</v>
      </c>
      <c r="D138" s="106">
        <v>0.516666666666666</v>
      </c>
      <c r="E138" s="107">
        <v>0.602777777777778</v>
      </c>
      <c r="F138" s="107">
        <v>0.623611111111111</v>
      </c>
      <c r="G138" s="104" t="s">
        <v>271</v>
      </c>
      <c r="H138" s="77" t="s">
        <v>101</v>
      </c>
      <c r="I138" s="77" t="s">
        <v>101</v>
      </c>
      <c r="J138" s="77" t="s">
        <v>370</v>
      </c>
      <c r="K138" s="77" t="s">
        <v>868</v>
      </c>
      <c r="L138" s="77" t="s">
        <v>869</v>
      </c>
      <c r="M138" s="132"/>
      <c r="N138" s="103">
        <v>137</v>
      </c>
      <c r="O138" s="229">
        <v>28.5</v>
      </c>
      <c r="P138" s="230">
        <v>0</v>
      </c>
      <c r="Q138" s="229"/>
      <c r="R138" s="232">
        <v>22.4</v>
      </c>
      <c r="S138" s="230">
        <v>60</v>
      </c>
      <c r="T138" s="229">
        <f t="shared" si="2"/>
        <v>110.9</v>
      </c>
      <c r="U138" s="104"/>
    </row>
    <row r="139" s="47" customFormat="1" spans="1:21">
      <c r="A139" s="74">
        <v>138</v>
      </c>
      <c r="B139" s="226" t="s">
        <v>189</v>
      </c>
      <c r="C139" s="234" t="s">
        <v>269</v>
      </c>
      <c r="D139" s="106">
        <v>0.516666666666666</v>
      </c>
      <c r="E139" s="107">
        <v>0.604166666666667</v>
      </c>
      <c r="F139" s="107">
        <v>0.625</v>
      </c>
      <c r="G139" s="104" t="s">
        <v>89</v>
      </c>
      <c r="H139" s="77" t="s">
        <v>17</v>
      </c>
      <c r="I139" s="77" t="s">
        <v>31</v>
      </c>
      <c r="J139" s="77" t="s">
        <v>475</v>
      </c>
      <c r="K139" s="77" t="s">
        <v>223</v>
      </c>
      <c r="L139" s="77" t="s">
        <v>224</v>
      </c>
      <c r="M139" s="77"/>
      <c r="N139" s="103">
        <v>138</v>
      </c>
      <c r="O139" s="229" t="s">
        <v>169</v>
      </c>
      <c r="P139" s="229" t="s">
        <v>169</v>
      </c>
      <c r="Q139" s="229" t="s">
        <v>169</v>
      </c>
      <c r="R139" s="232" t="s">
        <v>169</v>
      </c>
      <c r="S139" s="230" t="s">
        <v>169</v>
      </c>
      <c r="T139" s="229" t="s">
        <v>169</v>
      </c>
      <c r="U139" s="104"/>
    </row>
    <row r="140" s="47" customFormat="1" spans="1:21">
      <c r="A140" s="74">
        <v>139</v>
      </c>
      <c r="B140" s="226" t="s">
        <v>437</v>
      </c>
      <c r="C140" s="234" t="s">
        <v>269</v>
      </c>
      <c r="D140" s="107">
        <v>0.512499999999999</v>
      </c>
      <c r="E140" s="107">
        <v>0.605555555555556</v>
      </c>
      <c r="F140" s="107">
        <v>0.626388888888889</v>
      </c>
      <c r="G140" s="237" t="s">
        <v>271</v>
      </c>
      <c r="H140" s="238" t="s">
        <v>619</v>
      </c>
      <c r="I140" s="238" t="s">
        <v>821</v>
      </c>
      <c r="J140" s="238" t="s">
        <v>849</v>
      </c>
      <c r="K140" s="238" t="s">
        <v>870</v>
      </c>
      <c r="L140" s="238" t="s">
        <v>871</v>
      </c>
      <c r="M140" s="132"/>
      <c r="N140" s="103">
        <v>139</v>
      </c>
      <c r="O140" s="229">
        <v>35.25</v>
      </c>
      <c r="P140" s="230">
        <v>8</v>
      </c>
      <c r="Q140" s="229"/>
      <c r="R140" s="232"/>
      <c r="S140" s="230">
        <v>0</v>
      </c>
      <c r="T140" s="229">
        <f t="shared" si="2"/>
        <v>43.25</v>
      </c>
      <c r="U140" s="104"/>
    </row>
    <row r="141" s="47" customFormat="1" spans="1:21">
      <c r="A141" s="74">
        <v>140</v>
      </c>
      <c r="B141" s="226" t="s">
        <v>87</v>
      </c>
      <c r="C141" s="234" t="s">
        <v>269</v>
      </c>
      <c r="D141" s="107">
        <v>0.520833333333332</v>
      </c>
      <c r="E141" s="107">
        <v>0.608333333333333</v>
      </c>
      <c r="F141" s="107">
        <v>0.629166666666667</v>
      </c>
      <c r="G141" s="104" t="s">
        <v>89</v>
      </c>
      <c r="H141" s="77" t="s">
        <v>17</v>
      </c>
      <c r="I141" s="77" t="s">
        <v>31</v>
      </c>
      <c r="J141" s="77" t="s">
        <v>296</v>
      </c>
      <c r="K141" s="77" t="s">
        <v>872</v>
      </c>
      <c r="L141" s="77" t="s">
        <v>873</v>
      </c>
      <c r="M141" s="132"/>
      <c r="N141" s="103">
        <v>140</v>
      </c>
      <c r="O141" s="229">
        <v>25</v>
      </c>
      <c r="P141" s="230">
        <v>4</v>
      </c>
      <c r="Q141" s="229"/>
      <c r="R141" s="239">
        <v>1.6</v>
      </c>
      <c r="S141" s="230">
        <v>0</v>
      </c>
      <c r="T141" s="229">
        <f t="shared" si="2"/>
        <v>30.6</v>
      </c>
      <c r="U141" s="104"/>
    </row>
    <row r="142" s="47" customFormat="1" spans="1:21">
      <c r="A142" s="74">
        <v>141</v>
      </c>
      <c r="B142" s="226" t="s">
        <v>189</v>
      </c>
      <c r="C142" s="234" t="s">
        <v>269</v>
      </c>
      <c r="D142" s="107">
        <v>0.520833333333332</v>
      </c>
      <c r="E142" s="107">
        <v>0.609722222222222</v>
      </c>
      <c r="F142" s="107">
        <v>0.630555555555556</v>
      </c>
      <c r="G142" s="104" t="s">
        <v>271</v>
      </c>
      <c r="H142" s="77" t="s">
        <v>111</v>
      </c>
      <c r="I142" s="77" t="s">
        <v>845</v>
      </c>
      <c r="J142" s="77" t="s">
        <v>695</v>
      </c>
      <c r="K142" s="77" t="s">
        <v>874</v>
      </c>
      <c r="L142" s="77" t="s">
        <v>322</v>
      </c>
      <c r="M142" s="132"/>
      <c r="N142" s="103">
        <v>141</v>
      </c>
      <c r="O142" s="229">
        <v>27.75</v>
      </c>
      <c r="P142" s="230">
        <v>0</v>
      </c>
      <c r="Q142" s="229"/>
      <c r="R142" s="232"/>
      <c r="S142" s="230">
        <v>0</v>
      </c>
      <c r="T142" s="229">
        <f t="shared" si="2"/>
        <v>27.75</v>
      </c>
      <c r="U142" s="104"/>
    </row>
    <row r="143" s="47" customFormat="1" spans="1:21">
      <c r="A143" s="74">
        <v>142</v>
      </c>
      <c r="B143" s="226" t="s">
        <v>437</v>
      </c>
      <c r="C143" s="234" t="s">
        <v>269</v>
      </c>
      <c r="D143" s="106">
        <v>0.516666666666666</v>
      </c>
      <c r="E143" s="107">
        <v>0.611111111111111</v>
      </c>
      <c r="F143" s="107">
        <v>0.631944444444444</v>
      </c>
      <c r="G143" s="104" t="s">
        <v>271</v>
      </c>
      <c r="H143" s="77" t="s">
        <v>26</v>
      </c>
      <c r="I143" s="77" t="s">
        <v>302</v>
      </c>
      <c r="J143" s="77" t="s">
        <v>407</v>
      </c>
      <c r="K143" s="77" t="s">
        <v>408</v>
      </c>
      <c r="L143" s="77" t="s">
        <v>409</v>
      </c>
      <c r="M143" s="132"/>
      <c r="N143" s="103">
        <v>142</v>
      </c>
      <c r="O143" s="229">
        <v>34</v>
      </c>
      <c r="P143" s="230">
        <v>4</v>
      </c>
      <c r="Q143" s="229"/>
      <c r="R143" s="232"/>
      <c r="S143" s="230">
        <v>0</v>
      </c>
      <c r="T143" s="229">
        <f t="shared" si="2"/>
        <v>38</v>
      </c>
      <c r="U143" s="104"/>
    </row>
    <row r="144" s="47" customFormat="1" spans="1:21">
      <c r="A144" s="74">
        <v>143</v>
      </c>
      <c r="B144" s="226" t="s">
        <v>87</v>
      </c>
      <c r="C144" s="234" t="s">
        <v>269</v>
      </c>
      <c r="D144" s="106">
        <v>0.524999999999999</v>
      </c>
      <c r="E144" s="107">
        <v>0.6125</v>
      </c>
      <c r="F144" s="107">
        <v>0.633333333333333</v>
      </c>
      <c r="G144" s="104" t="s">
        <v>89</v>
      </c>
      <c r="H144" s="77" t="s">
        <v>111</v>
      </c>
      <c r="I144" s="77" t="s">
        <v>799</v>
      </c>
      <c r="J144" s="77" t="s">
        <v>475</v>
      </c>
      <c r="K144" s="77" t="s">
        <v>875</v>
      </c>
      <c r="L144" s="77" t="s">
        <v>876</v>
      </c>
      <c r="M144" s="132"/>
      <c r="N144" s="103">
        <v>143</v>
      </c>
      <c r="O144" s="229">
        <v>37.25</v>
      </c>
      <c r="P144" s="230">
        <v>4</v>
      </c>
      <c r="Q144" s="229"/>
      <c r="R144" s="232">
        <v>1.2</v>
      </c>
      <c r="S144" s="230" t="s">
        <v>788</v>
      </c>
      <c r="T144" s="229" t="s">
        <v>639</v>
      </c>
      <c r="U144" s="104"/>
    </row>
    <row r="145" s="47" customFormat="1" spans="1:21">
      <c r="A145" s="74">
        <v>144</v>
      </c>
      <c r="B145" s="226" t="s">
        <v>189</v>
      </c>
      <c r="C145" s="234" t="s">
        <v>269</v>
      </c>
      <c r="D145" s="106">
        <v>0.524999999999999</v>
      </c>
      <c r="E145" s="107">
        <v>0.613888888888889</v>
      </c>
      <c r="F145" s="107">
        <v>0.634722222222222</v>
      </c>
      <c r="G145" s="104" t="s">
        <v>89</v>
      </c>
      <c r="H145" s="77" t="s">
        <v>26</v>
      </c>
      <c r="I145" s="77" t="s">
        <v>302</v>
      </c>
      <c r="J145" s="77" t="s">
        <v>877</v>
      </c>
      <c r="K145" s="77" t="s">
        <v>878</v>
      </c>
      <c r="L145" s="77" t="s">
        <v>879</v>
      </c>
      <c r="M145" s="132"/>
      <c r="N145" s="103">
        <v>144</v>
      </c>
      <c r="O145" s="229">
        <v>34.5</v>
      </c>
      <c r="P145" s="230">
        <v>4</v>
      </c>
      <c r="Q145" s="229"/>
      <c r="R145" s="232">
        <v>20.8</v>
      </c>
      <c r="S145" s="230">
        <v>0</v>
      </c>
      <c r="T145" s="229">
        <f t="shared" si="2"/>
        <v>59.3</v>
      </c>
      <c r="U145" s="104"/>
    </row>
    <row r="146" s="47" customFormat="1" spans="1:21">
      <c r="A146" s="74">
        <v>145</v>
      </c>
      <c r="B146" s="226" t="s">
        <v>87</v>
      </c>
      <c r="C146" s="234" t="s">
        <v>269</v>
      </c>
      <c r="D146" s="107">
        <v>0.529166666666666</v>
      </c>
      <c r="E146" s="107">
        <v>0.615277777777778</v>
      </c>
      <c r="F146" s="107">
        <v>0.636111111111111</v>
      </c>
      <c r="G146" s="104" t="s">
        <v>89</v>
      </c>
      <c r="H146" s="77" t="s">
        <v>256</v>
      </c>
      <c r="I146" s="77" t="s">
        <v>816</v>
      </c>
      <c r="J146" s="77" t="s">
        <v>138</v>
      </c>
      <c r="K146" s="77" t="s">
        <v>880</v>
      </c>
      <c r="L146" s="77" t="s">
        <v>881</v>
      </c>
      <c r="M146" s="77"/>
      <c r="N146" s="103">
        <v>145</v>
      </c>
      <c r="O146" s="229">
        <v>32.25</v>
      </c>
      <c r="P146" s="230">
        <v>0</v>
      </c>
      <c r="Q146" s="229"/>
      <c r="R146" s="232"/>
      <c r="S146" s="230">
        <v>0</v>
      </c>
      <c r="T146" s="229">
        <f t="shared" si="2"/>
        <v>32.25</v>
      </c>
      <c r="U146" s="104"/>
    </row>
    <row r="147" s="47" customFormat="1" spans="1:21">
      <c r="A147" s="74">
        <v>146</v>
      </c>
      <c r="B147" s="226" t="s">
        <v>189</v>
      </c>
      <c r="C147" s="234" t="s">
        <v>269</v>
      </c>
      <c r="D147" s="107">
        <v>0.529166666666666</v>
      </c>
      <c r="E147" s="107">
        <v>0.616666666666667</v>
      </c>
      <c r="F147" s="107">
        <v>0.6375</v>
      </c>
      <c r="G147" s="104" t="s">
        <v>89</v>
      </c>
      <c r="H147" s="77" t="s">
        <v>256</v>
      </c>
      <c r="I147" s="77" t="s">
        <v>816</v>
      </c>
      <c r="J147" s="77" t="s">
        <v>882</v>
      </c>
      <c r="K147" s="77" t="s">
        <v>395</v>
      </c>
      <c r="L147" s="77" t="s">
        <v>883</v>
      </c>
      <c r="M147" s="132"/>
      <c r="N147" s="103">
        <v>146</v>
      </c>
      <c r="O147" s="229">
        <v>26.5</v>
      </c>
      <c r="P147" s="230">
        <v>8</v>
      </c>
      <c r="Q147" s="229"/>
      <c r="R147" s="232">
        <v>2</v>
      </c>
      <c r="S147" s="230">
        <v>0</v>
      </c>
      <c r="T147" s="229">
        <f t="shared" si="2"/>
        <v>36.5</v>
      </c>
      <c r="U147" s="104"/>
    </row>
    <row r="148" s="47" customFormat="1" spans="1:21">
      <c r="A148" s="74">
        <v>147</v>
      </c>
      <c r="B148" s="226" t="s">
        <v>87</v>
      </c>
      <c r="C148" s="234" t="s">
        <v>269</v>
      </c>
      <c r="D148" s="106">
        <v>0.533333333333332</v>
      </c>
      <c r="E148" s="107">
        <v>0.618055555555556</v>
      </c>
      <c r="F148" s="107">
        <v>0.638888888888889</v>
      </c>
      <c r="G148" s="104" t="s">
        <v>271</v>
      </c>
      <c r="H148" s="77" t="s">
        <v>619</v>
      </c>
      <c r="I148" s="77" t="s">
        <v>821</v>
      </c>
      <c r="J148" s="77" t="s">
        <v>84</v>
      </c>
      <c r="K148" s="77" t="s">
        <v>884</v>
      </c>
      <c r="L148" s="77" t="s">
        <v>885</v>
      </c>
      <c r="M148" s="132"/>
      <c r="N148" s="103">
        <v>147</v>
      </c>
      <c r="O148" s="229">
        <v>36.5</v>
      </c>
      <c r="P148" s="230">
        <v>0</v>
      </c>
      <c r="Q148" s="229"/>
      <c r="R148" s="232">
        <v>1.6</v>
      </c>
      <c r="S148" s="230">
        <v>0</v>
      </c>
      <c r="T148" s="229">
        <f t="shared" si="2"/>
        <v>38.1</v>
      </c>
      <c r="U148" s="104"/>
    </row>
    <row r="149" s="47" customFormat="1" spans="1:21">
      <c r="A149" s="103">
        <v>148</v>
      </c>
      <c r="B149" s="104" t="s">
        <v>437</v>
      </c>
      <c r="C149" s="132" t="s">
        <v>482</v>
      </c>
      <c r="D149" s="107">
        <v>0.529166666666666</v>
      </c>
      <c r="E149" s="107">
        <v>0.618055555555556</v>
      </c>
      <c r="F149" s="107">
        <v>0.638888888888889</v>
      </c>
      <c r="G149" s="104" t="s">
        <v>16</v>
      </c>
      <c r="H149" s="77" t="s">
        <v>30</v>
      </c>
      <c r="I149" s="77" t="s">
        <v>124</v>
      </c>
      <c r="J149" s="77" t="s">
        <v>32</v>
      </c>
      <c r="K149" s="77" t="s">
        <v>33</v>
      </c>
      <c r="L149" s="77" t="s">
        <v>886</v>
      </c>
      <c r="M149" s="132"/>
      <c r="N149" s="103">
        <v>148</v>
      </c>
      <c r="O149" s="229">
        <v>35.75</v>
      </c>
      <c r="P149" s="230">
        <v>8</v>
      </c>
      <c r="Q149" s="229"/>
      <c r="R149" s="232"/>
      <c r="S149" s="230">
        <v>0</v>
      </c>
      <c r="T149" s="229">
        <f t="shared" si="2"/>
        <v>43.75</v>
      </c>
      <c r="U149" s="104"/>
    </row>
    <row r="150" s="47" customFormat="1" spans="1:21">
      <c r="A150" s="74">
        <v>149</v>
      </c>
      <c r="B150" s="226" t="s">
        <v>189</v>
      </c>
      <c r="C150" s="234" t="s">
        <v>269</v>
      </c>
      <c r="D150" s="106">
        <v>0.533333333333332</v>
      </c>
      <c r="E150" s="107">
        <v>0.619444444444444</v>
      </c>
      <c r="F150" s="107">
        <v>0.640277777777778</v>
      </c>
      <c r="G150" s="104" t="s">
        <v>271</v>
      </c>
      <c r="H150" s="77" t="s">
        <v>619</v>
      </c>
      <c r="I150" s="77" t="s">
        <v>821</v>
      </c>
      <c r="J150" s="77" t="s">
        <v>337</v>
      </c>
      <c r="K150" s="77" t="s">
        <v>887</v>
      </c>
      <c r="L150" s="77" t="s">
        <v>888</v>
      </c>
      <c r="M150" s="132"/>
      <c r="N150" s="103">
        <v>149</v>
      </c>
      <c r="O150" s="229">
        <v>26.75</v>
      </c>
      <c r="P150" s="230">
        <v>0</v>
      </c>
      <c r="Q150" s="229"/>
      <c r="R150" s="232">
        <v>10</v>
      </c>
      <c r="S150" s="230">
        <v>20</v>
      </c>
      <c r="T150" s="229">
        <f t="shared" si="2"/>
        <v>56.75</v>
      </c>
      <c r="U150" s="104"/>
    </row>
    <row r="151" s="47" customFormat="1" spans="1:21">
      <c r="A151" s="103">
        <v>150</v>
      </c>
      <c r="B151" s="104" t="s">
        <v>437</v>
      </c>
      <c r="C151" s="132" t="s">
        <v>482</v>
      </c>
      <c r="D151" s="106">
        <v>0.533333333333332</v>
      </c>
      <c r="E151" s="107">
        <v>0.620833333333334</v>
      </c>
      <c r="F151" s="107">
        <v>0.641666666666667</v>
      </c>
      <c r="G151" s="104" t="s">
        <v>16</v>
      </c>
      <c r="H151" s="77" t="s">
        <v>289</v>
      </c>
      <c r="I151" s="77" t="s">
        <v>31</v>
      </c>
      <c r="J151" s="77" t="s">
        <v>889</v>
      </c>
      <c r="K151" s="77" t="s">
        <v>890</v>
      </c>
      <c r="L151" s="77" t="s">
        <v>891</v>
      </c>
      <c r="M151" s="132"/>
      <c r="N151" s="103">
        <v>150</v>
      </c>
      <c r="O151" s="229">
        <v>37</v>
      </c>
      <c r="P151" s="230">
        <v>0</v>
      </c>
      <c r="Q151" s="229"/>
      <c r="R151" s="232">
        <v>1.6</v>
      </c>
      <c r="S151" s="230">
        <v>0</v>
      </c>
      <c r="T151" s="229">
        <f t="shared" si="2"/>
        <v>38.6</v>
      </c>
      <c r="U151" s="104"/>
    </row>
    <row r="152" s="47" customFormat="1" spans="1:21">
      <c r="A152" s="74">
        <v>151</v>
      </c>
      <c r="B152" s="226" t="s">
        <v>87</v>
      </c>
      <c r="C152" s="234" t="s">
        <v>269</v>
      </c>
      <c r="D152" s="107">
        <v>0.537499999999999</v>
      </c>
      <c r="E152" s="107">
        <v>0.622222222222222</v>
      </c>
      <c r="F152" s="107">
        <v>0.643055555555555</v>
      </c>
      <c r="G152" s="104" t="s">
        <v>89</v>
      </c>
      <c r="H152" s="77" t="s">
        <v>289</v>
      </c>
      <c r="I152" s="77" t="s">
        <v>786</v>
      </c>
      <c r="J152" s="129" t="s">
        <v>892</v>
      </c>
      <c r="K152" s="129" t="s">
        <v>893</v>
      </c>
      <c r="L152" s="129" t="s">
        <v>894</v>
      </c>
      <c r="M152" s="77"/>
      <c r="N152" s="103">
        <v>151</v>
      </c>
      <c r="O152" s="229">
        <v>35.25</v>
      </c>
      <c r="P152" s="230" t="s">
        <v>639</v>
      </c>
      <c r="Q152" s="229"/>
      <c r="R152" s="232" t="s">
        <v>639</v>
      </c>
      <c r="S152" s="230" t="s">
        <v>639</v>
      </c>
      <c r="T152" s="229" t="s">
        <v>639</v>
      </c>
      <c r="U152" s="104"/>
    </row>
    <row r="153" s="47" customFormat="1" spans="1:21">
      <c r="A153" s="74">
        <v>152</v>
      </c>
      <c r="B153" s="226" t="s">
        <v>189</v>
      </c>
      <c r="C153" s="234" t="s">
        <v>269</v>
      </c>
      <c r="D153" s="107">
        <v>0.537499999999999</v>
      </c>
      <c r="E153" s="107">
        <v>0.623611111111111</v>
      </c>
      <c r="F153" s="107">
        <v>0.644444444444445</v>
      </c>
      <c r="G153" s="104" t="s">
        <v>89</v>
      </c>
      <c r="H153" s="77" t="s">
        <v>289</v>
      </c>
      <c r="I153" s="77" t="s">
        <v>786</v>
      </c>
      <c r="J153" s="77" t="s">
        <v>895</v>
      </c>
      <c r="K153" s="77" t="s">
        <v>896</v>
      </c>
      <c r="L153" s="77" t="s">
        <v>897</v>
      </c>
      <c r="M153" s="132"/>
      <c r="N153" s="103">
        <v>152</v>
      </c>
      <c r="O153" s="229">
        <v>24.5</v>
      </c>
      <c r="P153" s="230">
        <v>4</v>
      </c>
      <c r="Q153" s="229"/>
      <c r="R153" s="239">
        <v>1.2</v>
      </c>
      <c r="S153" s="230">
        <v>20</v>
      </c>
      <c r="T153" s="229">
        <f t="shared" si="2"/>
        <v>49.7</v>
      </c>
      <c r="U153" s="104"/>
    </row>
    <row r="154" s="47" customFormat="1" spans="1:21">
      <c r="A154" s="103">
        <v>153</v>
      </c>
      <c r="B154" s="104" t="s">
        <v>437</v>
      </c>
      <c r="C154" s="132" t="s">
        <v>482</v>
      </c>
      <c r="D154" s="107">
        <v>0.537499999999999</v>
      </c>
      <c r="E154" s="107">
        <v>0.625</v>
      </c>
      <c r="F154" s="107">
        <v>0.645833333333333</v>
      </c>
      <c r="G154" s="104" t="s">
        <v>16</v>
      </c>
      <c r="H154" s="77" t="s">
        <v>256</v>
      </c>
      <c r="I154" s="77" t="s">
        <v>898</v>
      </c>
      <c r="J154" s="77" t="s">
        <v>35</v>
      </c>
      <c r="K154" s="77" t="s">
        <v>69</v>
      </c>
      <c r="L154" s="77" t="s">
        <v>899</v>
      </c>
      <c r="M154" s="132"/>
      <c r="N154" s="103">
        <v>153</v>
      </c>
      <c r="O154" s="229">
        <v>39</v>
      </c>
      <c r="P154" s="230">
        <v>0</v>
      </c>
      <c r="Q154" s="229"/>
      <c r="R154" s="239">
        <v>4</v>
      </c>
      <c r="S154" s="230">
        <v>0</v>
      </c>
      <c r="T154" s="229">
        <f t="shared" si="2"/>
        <v>43</v>
      </c>
      <c r="U154" s="104"/>
    </row>
    <row r="155" spans="1:21">
      <c r="A155" s="74">
        <v>154</v>
      </c>
      <c r="B155" s="226" t="s">
        <v>87</v>
      </c>
      <c r="C155" s="234" t="s">
        <v>269</v>
      </c>
      <c r="D155" s="106">
        <v>0.541666666666666</v>
      </c>
      <c r="E155" s="107">
        <v>0.626388888888889</v>
      </c>
      <c r="F155" s="107">
        <v>0.647222222222223</v>
      </c>
      <c r="G155" s="104" t="s">
        <v>89</v>
      </c>
      <c r="H155" s="77" t="s">
        <v>631</v>
      </c>
      <c r="I155" s="77" t="s">
        <v>832</v>
      </c>
      <c r="J155" s="77" t="s">
        <v>84</v>
      </c>
      <c r="K155" s="77" t="s">
        <v>900</v>
      </c>
      <c r="L155" s="77" t="s">
        <v>901</v>
      </c>
      <c r="M155" s="77"/>
      <c r="N155" s="103">
        <v>154</v>
      </c>
      <c r="O155" s="229">
        <v>28.25</v>
      </c>
      <c r="P155" s="230">
        <v>4</v>
      </c>
      <c r="Q155" s="229"/>
      <c r="R155" s="232">
        <v>63.2</v>
      </c>
      <c r="S155" s="230">
        <v>20</v>
      </c>
      <c r="T155" s="229">
        <f t="shared" si="2"/>
        <v>115.45</v>
      </c>
      <c r="U155" s="104"/>
    </row>
    <row r="156" s="47" customFormat="1" spans="1:21">
      <c r="A156" s="74">
        <v>155</v>
      </c>
      <c r="B156" s="226" t="s">
        <v>189</v>
      </c>
      <c r="C156" s="234" t="s">
        <v>269</v>
      </c>
      <c r="D156" s="106">
        <v>0.541666666666666</v>
      </c>
      <c r="E156" s="107">
        <v>0.627777777777778</v>
      </c>
      <c r="F156" s="107">
        <v>0.648611111111111</v>
      </c>
      <c r="G156" s="104" t="s">
        <v>89</v>
      </c>
      <c r="H156" s="77" t="s">
        <v>631</v>
      </c>
      <c r="I156" s="77" t="s">
        <v>832</v>
      </c>
      <c r="J156" s="77" t="s">
        <v>902</v>
      </c>
      <c r="K156" s="77" t="s">
        <v>903</v>
      </c>
      <c r="L156" s="77" t="s">
        <v>904</v>
      </c>
      <c r="M156" s="77"/>
      <c r="N156" s="103">
        <v>155</v>
      </c>
      <c r="O156" s="229">
        <v>31.25</v>
      </c>
      <c r="P156" s="230">
        <v>0</v>
      </c>
      <c r="Q156" s="229"/>
      <c r="R156" s="232">
        <v>9.6</v>
      </c>
      <c r="S156" s="230">
        <v>0</v>
      </c>
      <c r="T156" s="229">
        <f t="shared" si="2"/>
        <v>40.85</v>
      </c>
      <c r="U156" s="104"/>
    </row>
    <row r="157" s="47" customFormat="1" spans="1:21">
      <c r="A157" s="103">
        <v>156</v>
      </c>
      <c r="B157" s="104" t="s">
        <v>437</v>
      </c>
      <c r="C157" s="132" t="s">
        <v>482</v>
      </c>
      <c r="D157" s="106">
        <v>0.541666666666666</v>
      </c>
      <c r="E157" s="107">
        <v>0.629166666666667</v>
      </c>
      <c r="F157" s="107">
        <v>0.650000000000001</v>
      </c>
      <c r="G157" s="104" t="s">
        <v>16</v>
      </c>
      <c r="H157" s="77" t="s">
        <v>30</v>
      </c>
      <c r="I157" s="77" t="s">
        <v>905</v>
      </c>
      <c r="J157" s="77" t="s">
        <v>495</v>
      </c>
      <c r="K157" s="77" t="s">
        <v>906</v>
      </c>
      <c r="L157" s="77" t="s">
        <v>907</v>
      </c>
      <c r="M157" s="132"/>
      <c r="N157" s="103">
        <v>156</v>
      </c>
      <c r="O157" s="229">
        <v>36.25</v>
      </c>
      <c r="P157" s="230">
        <v>4</v>
      </c>
      <c r="Q157" s="229"/>
      <c r="R157" s="232"/>
      <c r="S157" s="230">
        <v>0</v>
      </c>
      <c r="T157" s="229">
        <f t="shared" si="2"/>
        <v>40.25</v>
      </c>
      <c r="U157" s="104"/>
    </row>
    <row r="158" s="47" customFormat="1" spans="1:21">
      <c r="A158" s="74">
        <v>157</v>
      </c>
      <c r="B158" s="226" t="s">
        <v>87</v>
      </c>
      <c r="C158" s="234" t="s">
        <v>269</v>
      </c>
      <c r="D158" s="107">
        <v>0.545833333333332</v>
      </c>
      <c r="E158" s="107">
        <v>0.630555555555555</v>
      </c>
      <c r="F158" s="107">
        <v>0.651388888888889</v>
      </c>
      <c r="G158" s="104" t="s">
        <v>271</v>
      </c>
      <c r="H158" s="77" t="s">
        <v>111</v>
      </c>
      <c r="I158" s="77" t="s">
        <v>845</v>
      </c>
      <c r="J158" s="77" t="s">
        <v>908</v>
      </c>
      <c r="K158" s="77" t="s">
        <v>152</v>
      </c>
      <c r="L158" s="77" t="s">
        <v>909</v>
      </c>
      <c r="M158" s="132"/>
      <c r="N158" s="103">
        <v>157</v>
      </c>
      <c r="O158" s="229">
        <v>32.5</v>
      </c>
      <c r="P158" s="230">
        <v>4</v>
      </c>
      <c r="Q158" s="229"/>
      <c r="R158" s="232"/>
      <c r="S158" s="230">
        <v>0</v>
      </c>
      <c r="T158" s="229">
        <f t="shared" si="2"/>
        <v>36.5</v>
      </c>
      <c r="U158" s="104"/>
    </row>
    <row r="159" s="47" customFormat="1" spans="1:21">
      <c r="A159" s="74">
        <v>158</v>
      </c>
      <c r="B159" s="226" t="s">
        <v>189</v>
      </c>
      <c r="C159" s="234" t="s">
        <v>269</v>
      </c>
      <c r="D159" s="107">
        <v>0.545833333333332</v>
      </c>
      <c r="E159" s="107">
        <v>0.631944444444445</v>
      </c>
      <c r="F159" s="107">
        <v>0.652777777777778</v>
      </c>
      <c r="G159" s="104" t="s">
        <v>271</v>
      </c>
      <c r="H159" s="77" t="s">
        <v>111</v>
      </c>
      <c r="I159" s="77" t="s">
        <v>799</v>
      </c>
      <c r="J159" s="77" t="s">
        <v>273</v>
      </c>
      <c r="K159" s="77" t="s">
        <v>910</v>
      </c>
      <c r="L159" s="77" t="s">
        <v>436</v>
      </c>
      <c r="M159" s="132"/>
      <c r="N159" s="103">
        <v>158</v>
      </c>
      <c r="O159" s="229">
        <v>32.25</v>
      </c>
      <c r="P159" s="230">
        <v>0</v>
      </c>
      <c r="Q159" s="229"/>
      <c r="R159" s="232">
        <v>16.4</v>
      </c>
      <c r="S159" s="230">
        <v>40</v>
      </c>
      <c r="T159" s="229">
        <f t="shared" si="2"/>
        <v>88.65</v>
      </c>
      <c r="U159" s="104"/>
    </row>
    <row r="160" s="47" customFormat="1" spans="1:21">
      <c r="A160" s="103">
        <v>159</v>
      </c>
      <c r="B160" s="104" t="s">
        <v>437</v>
      </c>
      <c r="C160" s="132" t="s">
        <v>482</v>
      </c>
      <c r="D160" s="107">
        <v>0.545833333333332</v>
      </c>
      <c r="E160" s="107">
        <v>0.633333333333333</v>
      </c>
      <c r="F160" s="107">
        <v>0.654166666666667</v>
      </c>
      <c r="G160" s="104" t="s">
        <v>16</v>
      </c>
      <c r="H160" s="77" t="s">
        <v>30</v>
      </c>
      <c r="I160" s="77" t="s">
        <v>124</v>
      </c>
      <c r="J160" s="77" t="s">
        <v>483</v>
      </c>
      <c r="K160" s="77" t="s">
        <v>69</v>
      </c>
      <c r="L160" s="128" t="s">
        <v>484</v>
      </c>
      <c r="M160" s="132"/>
      <c r="N160" s="103">
        <v>159</v>
      </c>
      <c r="O160" s="229">
        <v>39.75</v>
      </c>
      <c r="P160" s="230">
        <v>4</v>
      </c>
      <c r="Q160" s="229"/>
      <c r="R160" s="239">
        <v>0.8</v>
      </c>
      <c r="S160" s="230">
        <v>0</v>
      </c>
      <c r="T160" s="229">
        <f t="shared" si="2"/>
        <v>44.55</v>
      </c>
      <c r="U160" s="104"/>
    </row>
    <row r="161" s="47" customFormat="1" spans="1:21">
      <c r="A161" s="74">
        <v>160</v>
      </c>
      <c r="B161" s="226" t="s">
        <v>87</v>
      </c>
      <c r="C161" s="234" t="s">
        <v>269</v>
      </c>
      <c r="D161" s="106">
        <v>0.549999999999999</v>
      </c>
      <c r="E161" s="107">
        <v>0.634722222222223</v>
      </c>
      <c r="F161" s="107">
        <v>0.655555555555556</v>
      </c>
      <c r="G161" s="235" t="s">
        <v>271</v>
      </c>
      <c r="H161" s="236" t="s">
        <v>619</v>
      </c>
      <c r="I161" s="236" t="s">
        <v>72</v>
      </c>
      <c r="J161" s="236" t="s">
        <v>911</v>
      </c>
      <c r="K161" s="236" t="s">
        <v>691</v>
      </c>
      <c r="L161" s="236" t="s">
        <v>912</v>
      </c>
      <c r="M161" s="132"/>
      <c r="N161" s="103">
        <v>160</v>
      </c>
      <c r="O161" s="229" t="s">
        <v>169</v>
      </c>
      <c r="P161" s="229" t="s">
        <v>169</v>
      </c>
      <c r="Q161" s="229" t="s">
        <v>169</v>
      </c>
      <c r="R161" s="229" t="s">
        <v>169</v>
      </c>
      <c r="S161" s="229" t="s">
        <v>169</v>
      </c>
      <c r="T161" s="229" t="s">
        <v>169</v>
      </c>
      <c r="U161" s="104"/>
    </row>
    <row r="162" s="47" customFormat="1" spans="1:21">
      <c r="A162" s="74">
        <v>161</v>
      </c>
      <c r="B162" s="226" t="s">
        <v>189</v>
      </c>
      <c r="C162" s="234" t="s">
        <v>269</v>
      </c>
      <c r="D162" s="106">
        <v>0.549999999999999</v>
      </c>
      <c r="E162" s="107">
        <v>0.636111111111111</v>
      </c>
      <c r="F162" s="107">
        <v>0.656944444444444</v>
      </c>
      <c r="G162" s="104" t="s">
        <v>271</v>
      </c>
      <c r="H162" s="77" t="s">
        <v>256</v>
      </c>
      <c r="I162" s="77" t="s">
        <v>865</v>
      </c>
      <c r="J162" s="77" t="s">
        <v>84</v>
      </c>
      <c r="K162" s="77" t="s">
        <v>368</v>
      </c>
      <c r="L162" s="77" t="s">
        <v>369</v>
      </c>
      <c r="M162" s="77"/>
      <c r="N162" s="103">
        <v>161</v>
      </c>
      <c r="O162" s="229">
        <v>30.75</v>
      </c>
      <c r="P162" s="230">
        <v>0</v>
      </c>
      <c r="Q162" s="229"/>
      <c r="R162" s="232">
        <v>22.8</v>
      </c>
      <c r="S162" s="230">
        <v>20</v>
      </c>
      <c r="T162" s="229">
        <f t="shared" si="2"/>
        <v>73.55</v>
      </c>
      <c r="U162" s="104"/>
    </row>
    <row r="163" s="47" customFormat="1" spans="1:21">
      <c r="A163" s="103">
        <v>162</v>
      </c>
      <c r="B163" s="104" t="s">
        <v>437</v>
      </c>
      <c r="C163" s="132" t="s">
        <v>482</v>
      </c>
      <c r="D163" s="106">
        <v>0.549999999999999</v>
      </c>
      <c r="E163" s="107">
        <v>0.6375</v>
      </c>
      <c r="F163" s="107">
        <v>0.658333333333333</v>
      </c>
      <c r="G163" s="104" t="s">
        <v>16</v>
      </c>
      <c r="H163" s="77" t="s">
        <v>289</v>
      </c>
      <c r="I163" s="77" t="s">
        <v>31</v>
      </c>
      <c r="J163" s="77" t="s">
        <v>913</v>
      </c>
      <c r="K163" s="77" t="s">
        <v>405</v>
      </c>
      <c r="L163" s="77" t="s">
        <v>914</v>
      </c>
      <c r="M163" s="132"/>
      <c r="N163" s="103">
        <v>162</v>
      </c>
      <c r="O163" s="229">
        <v>35</v>
      </c>
      <c r="P163" s="230">
        <v>0</v>
      </c>
      <c r="Q163" s="229"/>
      <c r="R163" s="232">
        <v>3.6</v>
      </c>
      <c r="S163" s="230">
        <v>0</v>
      </c>
      <c r="T163" s="229">
        <f t="shared" si="2"/>
        <v>38.6</v>
      </c>
      <c r="U163" s="104"/>
    </row>
    <row r="164" s="47" customFormat="1" spans="1:21">
      <c r="A164" s="74">
        <v>163</v>
      </c>
      <c r="B164" s="226" t="s">
        <v>87</v>
      </c>
      <c r="C164" s="234" t="s">
        <v>269</v>
      </c>
      <c r="D164" s="107">
        <v>0.554166666666666</v>
      </c>
      <c r="E164" s="107">
        <v>0.638888888888889</v>
      </c>
      <c r="F164" s="107">
        <v>0.659722222222222</v>
      </c>
      <c r="G164" s="104" t="s">
        <v>271</v>
      </c>
      <c r="H164" s="77" t="s">
        <v>256</v>
      </c>
      <c r="I164" s="77" t="s">
        <v>865</v>
      </c>
      <c r="J164" s="77" t="s">
        <v>84</v>
      </c>
      <c r="K164" s="77" t="s">
        <v>257</v>
      </c>
      <c r="L164" s="77" t="s">
        <v>915</v>
      </c>
      <c r="M164" s="77"/>
      <c r="N164" s="103">
        <v>163</v>
      </c>
      <c r="O164" s="229">
        <v>31.5</v>
      </c>
      <c r="P164" s="230">
        <v>0</v>
      </c>
      <c r="Q164" s="229"/>
      <c r="R164" s="232">
        <v>4</v>
      </c>
      <c r="S164" s="230">
        <v>40</v>
      </c>
      <c r="T164" s="229">
        <f t="shared" si="2"/>
        <v>75.5</v>
      </c>
      <c r="U164" s="104"/>
    </row>
    <row r="165" s="47" customFormat="1" spans="1:21">
      <c r="A165" s="74">
        <v>164</v>
      </c>
      <c r="B165" s="226" t="s">
        <v>189</v>
      </c>
      <c r="C165" s="234" t="s">
        <v>269</v>
      </c>
      <c r="D165" s="107">
        <v>0.554166666666666</v>
      </c>
      <c r="E165" s="107">
        <v>0.640277777777777</v>
      </c>
      <c r="F165" s="107">
        <v>0.661111111111111</v>
      </c>
      <c r="G165" s="104" t="s">
        <v>271</v>
      </c>
      <c r="H165" s="77" t="s">
        <v>619</v>
      </c>
      <c r="I165" s="77" t="s">
        <v>830</v>
      </c>
      <c r="J165" s="129" t="s">
        <v>916</v>
      </c>
      <c r="K165" s="129" t="s">
        <v>318</v>
      </c>
      <c r="L165" s="129" t="s">
        <v>319</v>
      </c>
      <c r="M165" s="132"/>
      <c r="N165" s="103">
        <v>164</v>
      </c>
      <c r="O165" s="229">
        <v>33</v>
      </c>
      <c r="P165" s="230" t="s">
        <v>639</v>
      </c>
      <c r="Q165" s="229"/>
      <c r="R165" s="232"/>
      <c r="S165" s="230"/>
      <c r="T165" s="229" t="s">
        <v>639</v>
      </c>
      <c r="U165" s="104"/>
    </row>
    <row r="166" s="47" customFormat="1" spans="1:21">
      <c r="A166" s="103">
        <v>165</v>
      </c>
      <c r="B166" s="104" t="s">
        <v>437</v>
      </c>
      <c r="C166" s="132" t="s">
        <v>482</v>
      </c>
      <c r="D166" s="107">
        <v>0.554166666666666</v>
      </c>
      <c r="E166" s="107">
        <v>0.641666666666667</v>
      </c>
      <c r="F166" s="107">
        <v>0.6625</v>
      </c>
      <c r="G166" s="104" t="s">
        <v>16</v>
      </c>
      <c r="H166" s="77" t="s">
        <v>256</v>
      </c>
      <c r="I166" s="77" t="s">
        <v>898</v>
      </c>
      <c r="J166" s="77" t="s">
        <v>629</v>
      </c>
      <c r="K166" s="77" t="s">
        <v>69</v>
      </c>
      <c r="L166" s="77" t="s">
        <v>917</v>
      </c>
      <c r="M166" s="77"/>
      <c r="N166" s="103">
        <v>165</v>
      </c>
      <c r="O166" s="229">
        <v>34.5</v>
      </c>
      <c r="P166" s="230">
        <v>0</v>
      </c>
      <c r="Q166" s="229"/>
      <c r="R166" s="239">
        <v>8.8</v>
      </c>
      <c r="S166" s="230">
        <v>0</v>
      </c>
      <c r="T166" s="229">
        <f t="shared" si="2"/>
        <v>43.3</v>
      </c>
      <c r="U166" s="104"/>
    </row>
    <row r="167" s="47" customFormat="1" spans="1:21">
      <c r="A167" s="74">
        <v>166</v>
      </c>
      <c r="B167" s="226" t="s">
        <v>87</v>
      </c>
      <c r="C167" s="234" t="s">
        <v>269</v>
      </c>
      <c r="D167" s="106">
        <v>0.558333333333332</v>
      </c>
      <c r="E167" s="107">
        <v>0.643055555555555</v>
      </c>
      <c r="F167" s="107">
        <v>0.663888888888888</v>
      </c>
      <c r="G167" s="104" t="s">
        <v>271</v>
      </c>
      <c r="H167" s="77" t="s">
        <v>619</v>
      </c>
      <c r="I167" s="77" t="s">
        <v>830</v>
      </c>
      <c r="J167" s="77" t="s">
        <v>415</v>
      </c>
      <c r="K167" s="77" t="s">
        <v>918</v>
      </c>
      <c r="L167" s="77" t="s">
        <v>919</v>
      </c>
      <c r="M167" s="132"/>
      <c r="N167" s="103">
        <v>166</v>
      </c>
      <c r="O167" s="229">
        <v>35</v>
      </c>
      <c r="P167" s="230">
        <v>0</v>
      </c>
      <c r="Q167" s="229"/>
      <c r="R167" s="232"/>
      <c r="S167" s="230">
        <v>0</v>
      </c>
      <c r="T167" s="229">
        <f t="shared" si="2"/>
        <v>35</v>
      </c>
      <c r="U167" s="104"/>
    </row>
    <row r="168" s="47" customFormat="1" spans="1:21">
      <c r="A168" s="74">
        <v>167</v>
      </c>
      <c r="B168" s="226" t="s">
        <v>189</v>
      </c>
      <c r="C168" s="234" t="s">
        <v>269</v>
      </c>
      <c r="D168" s="106">
        <v>0.558333333333332</v>
      </c>
      <c r="E168" s="107">
        <v>0.644444444444444</v>
      </c>
      <c r="F168" s="107">
        <v>0.665277777777777</v>
      </c>
      <c r="G168" s="104" t="s">
        <v>271</v>
      </c>
      <c r="H168" s="77" t="s">
        <v>111</v>
      </c>
      <c r="I168" s="77" t="s">
        <v>72</v>
      </c>
      <c r="J168" s="77" t="s">
        <v>560</v>
      </c>
      <c r="K168" s="77" t="s">
        <v>123</v>
      </c>
      <c r="L168" s="77" t="s">
        <v>123</v>
      </c>
      <c r="M168" s="132" t="s">
        <v>920</v>
      </c>
      <c r="N168" s="103">
        <v>167</v>
      </c>
      <c r="O168" s="229" t="s">
        <v>560</v>
      </c>
      <c r="P168" s="230" t="s">
        <v>560</v>
      </c>
      <c r="Q168" s="229" t="s">
        <v>560</v>
      </c>
      <c r="R168" s="232" t="s">
        <v>560</v>
      </c>
      <c r="S168" s="230" t="s">
        <v>560</v>
      </c>
      <c r="T168" s="229" t="s">
        <v>560</v>
      </c>
      <c r="U168" s="104"/>
    </row>
    <row r="169" s="47" customFormat="1" spans="1:21">
      <c r="A169" s="103">
        <v>168</v>
      </c>
      <c r="B169" s="104" t="s">
        <v>437</v>
      </c>
      <c r="C169" s="132" t="s">
        <v>482</v>
      </c>
      <c r="D169" s="106">
        <v>0.558333333333332</v>
      </c>
      <c r="E169" s="107">
        <v>0.645833333333334</v>
      </c>
      <c r="F169" s="107">
        <v>0.666666666666666</v>
      </c>
      <c r="G169" s="104" t="s">
        <v>16</v>
      </c>
      <c r="H169" s="77" t="s">
        <v>30</v>
      </c>
      <c r="I169" s="77" t="s">
        <v>905</v>
      </c>
      <c r="J169" s="77" t="s">
        <v>921</v>
      </c>
      <c r="K169" s="77" t="s">
        <v>922</v>
      </c>
      <c r="L169" s="77" t="s">
        <v>923</v>
      </c>
      <c r="M169" s="77"/>
      <c r="N169" s="103">
        <v>168</v>
      </c>
      <c r="O169" s="229">
        <v>35.5</v>
      </c>
      <c r="P169" s="230">
        <v>4</v>
      </c>
      <c r="Q169" s="229"/>
      <c r="R169" s="232">
        <v>6.8</v>
      </c>
      <c r="S169" s="230">
        <v>0</v>
      </c>
      <c r="T169" s="229">
        <f t="shared" si="2"/>
        <v>46.3</v>
      </c>
      <c r="U169" s="104"/>
    </row>
    <row r="170" s="47" customFormat="1" spans="1:21">
      <c r="A170" s="103">
        <v>169</v>
      </c>
      <c r="B170" s="104" t="s">
        <v>437</v>
      </c>
      <c r="C170" s="132" t="s">
        <v>482</v>
      </c>
      <c r="D170" s="107">
        <v>0.562499999999999</v>
      </c>
      <c r="E170" s="107">
        <v>0.654166666666667</v>
      </c>
      <c r="F170" s="107">
        <v>0.675</v>
      </c>
      <c r="G170" s="104" t="s">
        <v>16</v>
      </c>
      <c r="H170" s="77" t="s">
        <v>30</v>
      </c>
      <c r="I170" s="77" t="s">
        <v>124</v>
      </c>
      <c r="J170" s="77" t="s">
        <v>911</v>
      </c>
      <c r="K170" s="77" t="s">
        <v>338</v>
      </c>
      <c r="L170" s="77" t="s">
        <v>924</v>
      </c>
      <c r="M170" s="77"/>
      <c r="N170" s="103">
        <v>169</v>
      </c>
      <c r="O170" s="229">
        <v>28.5</v>
      </c>
      <c r="P170" s="230">
        <v>0</v>
      </c>
      <c r="Q170" s="229"/>
      <c r="R170" s="232"/>
      <c r="S170" s="230">
        <v>0</v>
      </c>
      <c r="T170" s="229">
        <f t="shared" si="2"/>
        <v>28.5</v>
      </c>
      <c r="U170" s="104"/>
    </row>
    <row r="171" s="47" customFormat="1" spans="1:21">
      <c r="A171" s="103">
        <v>170</v>
      </c>
      <c r="B171" s="104" t="s">
        <v>437</v>
      </c>
      <c r="C171" s="132" t="s">
        <v>482</v>
      </c>
      <c r="D171" s="106">
        <v>0.566666666666666</v>
      </c>
      <c r="E171" s="107">
        <v>0.655555555555556</v>
      </c>
      <c r="F171" s="107">
        <v>0.676388888888889</v>
      </c>
      <c r="G171" s="104" t="s">
        <v>16</v>
      </c>
      <c r="H171" s="77" t="s">
        <v>289</v>
      </c>
      <c r="I171" s="77" t="s">
        <v>31</v>
      </c>
      <c r="J171" s="77" t="s">
        <v>229</v>
      </c>
      <c r="K171" s="77" t="s">
        <v>925</v>
      </c>
      <c r="L171" s="77" t="s">
        <v>926</v>
      </c>
      <c r="M171" s="77"/>
      <c r="N171" s="103">
        <v>170</v>
      </c>
      <c r="O171" s="229">
        <v>26.5</v>
      </c>
      <c r="P171" s="230">
        <v>8</v>
      </c>
      <c r="Q171" s="229"/>
      <c r="R171" s="232"/>
      <c r="S171" s="230">
        <v>0</v>
      </c>
      <c r="T171" s="229">
        <f t="shared" si="2"/>
        <v>34.5</v>
      </c>
      <c r="U171" s="104"/>
    </row>
    <row r="172" s="47" customFormat="1" spans="1:21">
      <c r="A172" s="103">
        <v>171</v>
      </c>
      <c r="B172" s="104" t="s">
        <v>437</v>
      </c>
      <c r="C172" s="132" t="s">
        <v>482</v>
      </c>
      <c r="D172" s="107">
        <v>0.570833333333332</v>
      </c>
      <c r="E172" s="107">
        <v>0.656944444444444</v>
      </c>
      <c r="F172" s="107">
        <v>0.677777777777778</v>
      </c>
      <c r="G172" s="104" t="s">
        <v>16</v>
      </c>
      <c r="H172" s="77" t="s">
        <v>256</v>
      </c>
      <c r="I172" s="77" t="s">
        <v>898</v>
      </c>
      <c r="J172" s="77" t="s">
        <v>73</v>
      </c>
      <c r="K172" s="77" t="s">
        <v>927</v>
      </c>
      <c r="L172" s="77" t="s">
        <v>928</v>
      </c>
      <c r="M172" s="77"/>
      <c r="N172" s="103">
        <v>171</v>
      </c>
      <c r="O172" s="229">
        <v>37.28</v>
      </c>
      <c r="P172" s="230">
        <v>4</v>
      </c>
      <c r="Q172" s="229"/>
      <c r="R172" s="232" t="s">
        <v>639</v>
      </c>
      <c r="S172" s="230" t="s">
        <v>639</v>
      </c>
      <c r="T172" s="229" t="s">
        <v>639</v>
      </c>
      <c r="U172" s="104"/>
    </row>
    <row r="173" s="47" customFormat="1" spans="1:21">
      <c r="A173" s="103">
        <v>172</v>
      </c>
      <c r="B173" s="104" t="s">
        <v>437</v>
      </c>
      <c r="C173" s="132" t="s">
        <v>482</v>
      </c>
      <c r="D173" s="107">
        <v>0.575000000000002</v>
      </c>
      <c r="E173" s="107">
        <v>0.658333333333333</v>
      </c>
      <c r="F173" s="107">
        <v>0.679166666666667</v>
      </c>
      <c r="G173" s="104" t="s">
        <v>16</v>
      </c>
      <c r="H173" s="77" t="s">
        <v>30</v>
      </c>
      <c r="I173" s="77" t="s">
        <v>905</v>
      </c>
      <c r="J173" s="77" t="s">
        <v>929</v>
      </c>
      <c r="K173" s="77" t="s">
        <v>930</v>
      </c>
      <c r="L173" s="77" t="s">
        <v>931</v>
      </c>
      <c r="M173" s="77"/>
      <c r="N173" s="103">
        <v>172</v>
      </c>
      <c r="O173" s="229">
        <v>33.25</v>
      </c>
      <c r="P173" s="230">
        <v>0</v>
      </c>
      <c r="Q173" s="229"/>
      <c r="R173" s="239">
        <v>7.6</v>
      </c>
      <c r="S173" s="230">
        <v>0</v>
      </c>
      <c r="T173" s="229">
        <f t="shared" si="2"/>
        <v>40.85</v>
      </c>
      <c r="U173" s="104"/>
    </row>
    <row r="174" s="47" customFormat="1" spans="1:21">
      <c r="A174" s="103">
        <v>173</v>
      </c>
      <c r="B174" s="104" t="s">
        <v>437</v>
      </c>
      <c r="C174" s="132" t="s">
        <v>482</v>
      </c>
      <c r="D174" s="106">
        <v>0.579166666666669</v>
      </c>
      <c r="E174" s="107">
        <v>0.659722222222222</v>
      </c>
      <c r="F174" s="107">
        <v>0.680555555555555</v>
      </c>
      <c r="G174" s="104" t="s">
        <v>16</v>
      </c>
      <c r="H174" s="77" t="s">
        <v>30</v>
      </c>
      <c r="I174" s="77" t="s">
        <v>124</v>
      </c>
      <c r="J174" s="77" t="s">
        <v>932</v>
      </c>
      <c r="K174" s="77" t="s">
        <v>570</v>
      </c>
      <c r="L174" s="77" t="s">
        <v>933</v>
      </c>
      <c r="M174" s="77"/>
      <c r="N174" s="103">
        <v>173</v>
      </c>
      <c r="O174" s="229">
        <v>37</v>
      </c>
      <c r="P174" s="230">
        <v>0</v>
      </c>
      <c r="Q174" s="229"/>
      <c r="R174" s="232">
        <v>0.4</v>
      </c>
      <c r="S174" s="230">
        <v>0</v>
      </c>
      <c r="T174" s="229">
        <f t="shared" si="2"/>
        <v>37.4</v>
      </c>
      <c r="U174" s="104"/>
    </row>
    <row r="175" s="47" customFormat="1" spans="1:21">
      <c r="A175" s="103">
        <v>174</v>
      </c>
      <c r="B175" s="104" t="s">
        <v>437</v>
      </c>
      <c r="C175" s="132" t="s">
        <v>482</v>
      </c>
      <c r="D175" s="107">
        <v>0.583333333333336</v>
      </c>
      <c r="E175" s="107">
        <v>0.661111111111111</v>
      </c>
      <c r="F175" s="107">
        <v>0.681944444444444</v>
      </c>
      <c r="G175" s="104" t="s">
        <v>16</v>
      </c>
      <c r="H175" s="77" t="s">
        <v>256</v>
      </c>
      <c r="I175" s="77" t="s">
        <v>898</v>
      </c>
      <c r="J175" s="77" t="s">
        <v>934</v>
      </c>
      <c r="K175" s="77" t="s">
        <v>868</v>
      </c>
      <c r="L175" s="77" t="s">
        <v>935</v>
      </c>
      <c r="M175" s="77"/>
      <c r="N175" s="103">
        <v>174</v>
      </c>
      <c r="O175" s="229">
        <v>34.25</v>
      </c>
      <c r="P175" s="230">
        <v>0</v>
      </c>
      <c r="Q175" s="229"/>
      <c r="R175" s="232">
        <v>2.8</v>
      </c>
      <c r="S175" s="230">
        <v>0</v>
      </c>
      <c r="T175" s="229">
        <f t="shared" si="2"/>
        <v>37.05</v>
      </c>
      <c r="U175" s="104"/>
    </row>
    <row r="176" s="47" customFormat="1" spans="1:21">
      <c r="A176" s="103">
        <v>175</v>
      </c>
      <c r="B176" s="104" t="s">
        <v>437</v>
      </c>
      <c r="C176" s="132" t="s">
        <v>482</v>
      </c>
      <c r="D176" s="106">
        <v>0.587500000000003</v>
      </c>
      <c r="E176" s="107">
        <v>0.6625</v>
      </c>
      <c r="F176" s="107">
        <v>0.683333333333333</v>
      </c>
      <c r="G176" s="104" t="s">
        <v>16</v>
      </c>
      <c r="H176" s="77" t="s">
        <v>30</v>
      </c>
      <c r="I176" s="77" t="s">
        <v>905</v>
      </c>
      <c r="J176" s="77" t="s">
        <v>32</v>
      </c>
      <c r="K176" s="77" t="s">
        <v>33</v>
      </c>
      <c r="L176" s="77" t="s">
        <v>936</v>
      </c>
      <c r="M176" s="132"/>
      <c r="N176" s="103">
        <v>175</v>
      </c>
      <c r="O176" s="229">
        <v>32.75</v>
      </c>
      <c r="P176" s="230">
        <v>0</v>
      </c>
      <c r="Q176" s="229"/>
      <c r="R176" s="239">
        <v>1.2</v>
      </c>
      <c r="S176" s="230">
        <v>20</v>
      </c>
      <c r="T176" s="229">
        <f t="shared" si="2"/>
        <v>53.95</v>
      </c>
      <c r="U176" s="104"/>
    </row>
    <row r="177" s="47" customFormat="1" spans="1:21">
      <c r="A177" s="103">
        <v>176</v>
      </c>
      <c r="B177" s="104" t="s">
        <v>437</v>
      </c>
      <c r="C177" s="132" t="s">
        <v>482</v>
      </c>
      <c r="D177" s="107">
        <v>0.59166666666667</v>
      </c>
      <c r="E177" s="107">
        <v>0.663888888888889</v>
      </c>
      <c r="F177" s="107">
        <v>0.684722222222222</v>
      </c>
      <c r="G177" s="104" t="s">
        <v>16</v>
      </c>
      <c r="H177" s="108" t="s">
        <v>182</v>
      </c>
      <c r="I177" s="77" t="s">
        <v>72</v>
      </c>
      <c r="J177" s="77" t="s">
        <v>18</v>
      </c>
      <c r="K177" s="77" t="s">
        <v>338</v>
      </c>
      <c r="L177" s="77" t="s">
        <v>937</v>
      </c>
      <c r="M177" s="132"/>
      <c r="N177" s="103">
        <v>176</v>
      </c>
      <c r="O177" s="229">
        <v>40.25</v>
      </c>
      <c r="P177" s="230">
        <v>4</v>
      </c>
      <c r="Q177" s="229"/>
      <c r="R177" s="232">
        <v>40.4</v>
      </c>
      <c r="S177" s="230">
        <v>60</v>
      </c>
      <c r="T177" s="229">
        <f t="shared" si="2"/>
        <v>144.65</v>
      </c>
      <c r="U177" s="104"/>
    </row>
    <row r="178" s="47" customFormat="1" spans="1:21">
      <c r="A178" s="103">
        <v>177</v>
      </c>
      <c r="B178" s="104" t="s">
        <v>437</v>
      </c>
      <c r="C178" s="132" t="s">
        <v>482</v>
      </c>
      <c r="D178" s="106">
        <v>0.595833333333337</v>
      </c>
      <c r="E178" s="107">
        <v>0.665277777777778</v>
      </c>
      <c r="F178" s="107">
        <v>0.686111111111111</v>
      </c>
      <c r="G178" s="104" t="s">
        <v>16</v>
      </c>
      <c r="H178" s="108" t="s">
        <v>182</v>
      </c>
      <c r="I178" s="77" t="s">
        <v>72</v>
      </c>
      <c r="J178" s="77" t="s">
        <v>938</v>
      </c>
      <c r="K178" s="77" t="s">
        <v>39</v>
      </c>
      <c r="L178" s="77" t="s">
        <v>494</v>
      </c>
      <c r="M178" s="132"/>
      <c r="N178" s="103">
        <v>177</v>
      </c>
      <c r="O178" s="229">
        <v>39.5</v>
      </c>
      <c r="P178" s="230">
        <v>4</v>
      </c>
      <c r="Q178" s="229"/>
      <c r="R178" s="232">
        <v>4</v>
      </c>
      <c r="S178" s="230">
        <v>0</v>
      </c>
      <c r="T178" s="229">
        <f t="shared" si="2"/>
        <v>47.5</v>
      </c>
      <c r="U178" s="104"/>
    </row>
    <row r="179" s="47" customFormat="1" spans="1:21">
      <c r="A179" s="103">
        <v>178</v>
      </c>
      <c r="B179" s="104" t="s">
        <v>437</v>
      </c>
      <c r="C179" s="132" t="s">
        <v>482</v>
      </c>
      <c r="D179" s="107">
        <v>0.600000000000004</v>
      </c>
      <c r="E179" s="107">
        <v>0.666666666666667</v>
      </c>
      <c r="F179" s="107">
        <v>0.6875</v>
      </c>
      <c r="G179" s="104" t="s">
        <v>16</v>
      </c>
      <c r="H179" s="77" t="s">
        <v>71</v>
      </c>
      <c r="I179" s="77" t="s">
        <v>72</v>
      </c>
      <c r="J179" s="77" t="s">
        <v>939</v>
      </c>
      <c r="K179" s="77" t="s">
        <v>940</v>
      </c>
      <c r="L179" s="129" t="s">
        <v>941</v>
      </c>
      <c r="M179" s="132"/>
      <c r="N179" s="103">
        <v>178</v>
      </c>
      <c r="O179" s="229">
        <v>34.5</v>
      </c>
      <c r="P179" s="230">
        <v>12</v>
      </c>
      <c r="Q179" s="229"/>
      <c r="R179" s="232" t="s">
        <v>639</v>
      </c>
      <c r="S179" s="230" t="s">
        <v>639</v>
      </c>
      <c r="T179" s="229" t="s">
        <v>639</v>
      </c>
      <c r="U179" s="104"/>
    </row>
    <row r="180" s="47" customFormat="1" spans="1:21">
      <c r="A180" s="103">
        <v>179</v>
      </c>
      <c r="B180" s="104" t="s">
        <v>437</v>
      </c>
      <c r="C180" s="132" t="s">
        <v>482</v>
      </c>
      <c r="D180" s="107">
        <v>0.604166666666671</v>
      </c>
      <c r="E180" s="107">
        <v>0.668055555555556</v>
      </c>
      <c r="F180" s="107">
        <v>0.688888888888889</v>
      </c>
      <c r="G180" s="104" t="s">
        <v>16</v>
      </c>
      <c r="H180" s="77" t="s">
        <v>21</v>
      </c>
      <c r="I180" s="77" t="s">
        <v>72</v>
      </c>
      <c r="J180" s="77" t="s">
        <v>170</v>
      </c>
      <c r="K180" s="77" t="s">
        <v>942</v>
      </c>
      <c r="L180" s="77" t="s">
        <v>192</v>
      </c>
      <c r="M180" s="132"/>
      <c r="N180" s="103">
        <v>179</v>
      </c>
      <c r="O180" s="229">
        <v>38.75</v>
      </c>
      <c r="P180" s="230">
        <v>4</v>
      </c>
      <c r="Q180" s="229"/>
      <c r="R180" s="232">
        <v>7.2</v>
      </c>
      <c r="S180" s="230">
        <v>0</v>
      </c>
      <c r="T180" s="229">
        <f t="shared" si="2"/>
        <v>49.95</v>
      </c>
      <c r="U180" s="104"/>
    </row>
    <row r="181" s="47" customFormat="1" spans="1:21">
      <c r="A181" s="74">
        <v>180</v>
      </c>
      <c r="B181" s="226" t="s">
        <v>13</v>
      </c>
      <c r="C181" s="240" t="s">
        <v>533</v>
      </c>
      <c r="D181" s="107">
        <v>0.562499999999999</v>
      </c>
      <c r="E181" s="107">
        <v>0.680555555555555</v>
      </c>
      <c r="F181" s="159">
        <v>0.701388888888889</v>
      </c>
      <c r="G181" s="104" t="s">
        <v>89</v>
      </c>
      <c r="H181" s="77" t="s">
        <v>101</v>
      </c>
      <c r="I181" s="77" t="s">
        <v>101</v>
      </c>
      <c r="J181" s="77" t="s">
        <v>186</v>
      </c>
      <c r="K181" s="77" t="s">
        <v>187</v>
      </c>
      <c r="L181" s="77" t="s">
        <v>188</v>
      </c>
      <c r="M181" s="132"/>
      <c r="N181" s="103">
        <v>180</v>
      </c>
      <c r="O181" s="229">
        <v>32.37</v>
      </c>
      <c r="P181" s="230">
        <v>0</v>
      </c>
      <c r="Q181" s="229"/>
      <c r="R181" s="232">
        <v>10</v>
      </c>
      <c r="S181" s="230">
        <v>0</v>
      </c>
      <c r="T181" s="229">
        <f t="shared" si="2"/>
        <v>42.37</v>
      </c>
      <c r="U181" s="104"/>
    </row>
    <row r="182" s="47" customFormat="1" spans="1:21">
      <c r="A182" s="74">
        <v>181</v>
      </c>
      <c r="B182" s="226" t="s">
        <v>13</v>
      </c>
      <c r="C182" s="240" t="s">
        <v>533</v>
      </c>
      <c r="D182" s="106">
        <v>0.566666666666666</v>
      </c>
      <c r="E182" s="107">
        <v>0.681944444444444</v>
      </c>
      <c r="F182" s="107">
        <v>0.702777777777778</v>
      </c>
      <c r="G182" s="104" t="s">
        <v>271</v>
      </c>
      <c r="H182" s="77" t="s">
        <v>111</v>
      </c>
      <c r="I182" s="77" t="s">
        <v>272</v>
      </c>
      <c r="J182" s="77" t="s">
        <v>722</v>
      </c>
      <c r="K182" s="77" t="s">
        <v>723</v>
      </c>
      <c r="L182" s="77" t="s">
        <v>943</v>
      </c>
      <c r="M182" s="132"/>
      <c r="N182" s="103">
        <v>181</v>
      </c>
      <c r="O182" s="229">
        <v>33.68</v>
      </c>
      <c r="P182" s="230">
        <v>0</v>
      </c>
      <c r="Q182" s="229"/>
      <c r="R182" s="232">
        <v>16</v>
      </c>
      <c r="S182" s="230">
        <v>40</v>
      </c>
      <c r="T182" s="229">
        <f t="shared" si="2"/>
        <v>89.68</v>
      </c>
      <c r="U182" s="104"/>
    </row>
    <row r="183" spans="1:21">
      <c r="A183" s="74">
        <v>182</v>
      </c>
      <c r="B183" s="226" t="s">
        <v>13</v>
      </c>
      <c r="C183" s="240" t="s">
        <v>533</v>
      </c>
      <c r="D183" s="107">
        <v>0.570833333333332</v>
      </c>
      <c r="E183" s="241">
        <v>0.683333333333333</v>
      </c>
      <c r="F183" s="242">
        <v>0.704166666666667</v>
      </c>
      <c r="G183" s="104" t="s">
        <v>89</v>
      </c>
      <c r="H183" s="132" t="s">
        <v>944</v>
      </c>
      <c r="I183" s="77" t="s">
        <v>72</v>
      </c>
      <c r="J183" s="132" t="s">
        <v>945</v>
      </c>
      <c r="K183" s="132" t="s">
        <v>946</v>
      </c>
      <c r="L183" s="77" t="s">
        <v>947</v>
      </c>
      <c r="M183" s="132"/>
      <c r="N183" s="103">
        <v>182</v>
      </c>
      <c r="O183" s="229">
        <v>34.74</v>
      </c>
      <c r="P183" s="230">
        <v>0</v>
      </c>
      <c r="Q183" s="229"/>
      <c r="R183" s="232">
        <v>0.8</v>
      </c>
      <c r="S183" s="230">
        <v>0</v>
      </c>
      <c r="T183" s="229">
        <f t="shared" si="2"/>
        <v>35.54</v>
      </c>
      <c r="U183" s="104"/>
    </row>
    <row r="184" spans="1:21">
      <c r="A184" s="74">
        <v>183</v>
      </c>
      <c r="B184" s="226" t="s">
        <v>13</v>
      </c>
      <c r="C184" s="240" t="s">
        <v>533</v>
      </c>
      <c r="D184" s="107">
        <v>0.575</v>
      </c>
      <c r="E184" s="107">
        <v>0.684722222222222</v>
      </c>
      <c r="F184" s="107">
        <v>0.705555555555556</v>
      </c>
      <c r="G184" s="104" t="s">
        <v>89</v>
      </c>
      <c r="H184" s="77" t="s">
        <v>631</v>
      </c>
      <c r="I184" s="77" t="s">
        <v>948</v>
      </c>
      <c r="J184" s="77" t="s">
        <v>949</v>
      </c>
      <c r="K184" s="77" t="s">
        <v>950</v>
      </c>
      <c r="L184" s="77" t="s">
        <v>951</v>
      </c>
      <c r="M184" s="77"/>
      <c r="N184" s="103">
        <v>183</v>
      </c>
      <c r="O184" s="229">
        <v>31.58</v>
      </c>
      <c r="P184" s="230">
        <v>0</v>
      </c>
      <c r="Q184" s="229"/>
      <c r="R184" s="232"/>
      <c r="S184" s="230">
        <v>0</v>
      </c>
      <c r="T184" s="229">
        <f t="shared" si="2"/>
        <v>31.58</v>
      </c>
      <c r="U184" s="104"/>
    </row>
    <row r="185" spans="1:21">
      <c r="A185" s="74">
        <v>184</v>
      </c>
      <c r="B185" s="226" t="s">
        <v>13</v>
      </c>
      <c r="C185" s="240" t="s">
        <v>533</v>
      </c>
      <c r="D185" s="106">
        <v>0.579166666666667</v>
      </c>
      <c r="E185" s="107">
        <v>0.686111111111111</v>
      </c>
      <c r="F185" s="159">
        <v>0.706944444444445</v>
      </c>
      <c r="G185" s="104" t="s">
        <v>89</v>
      </c>
      <c r="H185" s="77" t="s">
        <v>101</v>
      </c>
      <c r="I185" s="77" t="s">
        <v>101</v>
      </c>
      <c r="J185" s="77" t="s">
        <v>952</v>
      </c>
      <c r="K185" s="77" t="s">
        <v>953</v>
      </c>
      <c r="L185" s="77" t="s">
        <v>954</v>
      </c>
      <c r="M185" s="132"/>
      <c r="N185" s="103">
        <v>184</v>
      </c>
      <c r="O185" s="229">
        <v>30.53</v>
      </c>
      <c r="P185" s="230">
        <v>4</v>
      </c>
      <c r="Q185" s="229"/>
      <c r="R185" s="232">
        <v>2.8</v>
      </c>
      <c r="S185" s="230">
        <v>0</v>
      </c>
      <c r="T185" s="229">
        <f t="shared" si="2"/>
        <v>37.33</v>
      </c>
      <c r="U185" s="104"/>
    </row>
    <row r="186" spans="1:21">
      <c r="A186" s="74">
        <v>185</v>
      </c>
      <c r="B186" s="226" t="s">
        <v>13</v>
      </c>
      <c r="C186" s="240" t="s">
        <v>533</v>
      </c>
      <c r="D186" s="107">
        <v>0.583333333333334</v>
      </c>
      <c r="E186" s="107">
        <v>0.6875</v>
      </c>
      <c r="F186" s="107">
        <v>0.708333333333334</v>
      </c>
      <c r="G186" s="104" t="s">
        <v>271</v>
      </c>
      <c r="H186" s="77" t="s">
        <v>111</v>
      </c>
      <c r="I186" s="77" t="s">
        <v>272</v>
      </c>
      <c r="J186" s="77" t="s">
        <v>911</v>
      </c>
      <c r="K186" s="77" t="s">
        <v>802</v>
      </c>
      <c r="L186" s="77" t="s">
        <v>955</v>
      </c>
      <c r="M186" s="132"/>
      <c r="N186" s="103">
        <v>185</v>
      </c>
      <c r="O186" s="229">
        <v>34.47</v>
      </c>
      <c r="P186" s="230">
        <v>8</v>
      </c>
      <c r="Q186" s="229"/>
      <c r="R186" s="232">
        <v>0.4</v>
      </c>
      <c r="S186" s="230">
        <v>0</v>
      </c>
      <c r="T186" s="229">
        <f t="shared" si="2"/>
        <v>42.87</v>
      </c>
      <c r="U186" s="104"/>
    </row>
    <row r="187" s="47" customFormat="1" spans="1:21">
      <c r="A187" s="74">
        <v>186</v>
      </c>
      <c r="B187" s="226" t="s">
        <v>13</v>
      </c>
      <c r="C187" s="240" t="s">
        <v>533</v>
      </c>
      <c r="D187" s="107">
        <v>0.587500000000001</v>
      </c>
      <c r="E187" s="107">
        <v>0.688888888888889</v>
      </c>
      <c r="F187" s="159">
        <v>0.709722222222223</v>
      </c>
      <c r="G187" s="104" t="s">
        <v>89</v>
      </c>
      <c r="H187" s="77" t="s">
        <v>131</v>
      </c>
      <c r="I187" s="77" t="s">
        <v>956</v>
      </c>
      <c r="J187" s="77" t="s">
        <v>597</v>
      </c>
      <c r="K187" s="77" t="s">
        <v>302</v>
      </c>
      <c r="L187" s="77" t="s">
        <v>598</v>
      </c>
      <c r="M187" s="132"/>
      <c r="N187" s="103">
        <v>186</v>
      </c>
      <c r="O187" s="229">
        <v>33.68</v>
      </c>
      <c r="P187" s="230">
        <v>0</v>
      </c>
      <c r="Q187" s="229"/>
      <c r="R187" s="232">
        <v>10.4</v>
      </c>
      <c r="S187" s="230">
        <v>0</v>
      </c>
      <c r="T187" s="229">
        <f t="shared" si="2"/>
        <v>44.08</v>
      </c>
      <c r="U187" s="104"/>
    </row>
    <row r="188" s="47" customFormat="1" spans="1:21">
      <c r="A188" s="74">
        <v>187</v>
      </c>
      <c r="B188" s="226" t="s">
        <v>13</v>
      </c>
      <c r="C188" s="240" t="s">
        <v>533</v>
      </c>
      <c r="D188" s="106">
        <v>0.591666666666668</v>
      </c>
      <c r="E188" s="107">
        <v>0.690277777777778</v>
      </c>
      <c r="F188" s="107">
        <v>0.711111111111112</v>
      </c>
      <c r="G188" s="104" t="s">
        <v>89</v>
      </c>
      <c r="H188" s="77" t="s">
        <v>631</v>
      </c>
      <c r="I188" s="77" t="s">
        <v>948</v>
      </c>
      <c r="J188" s="77" t="s">
        <v>957</v>
      </c>
      <c r="K188" s="77" t="s">
        <v>958</v>
      </c>
      <c r="L188" s="129" t="s">
        <v>959</v>
      </c>
      <c r="M188" s="77"/>
      <c r="N188" s="103">
        <v>187</v>
      </c>
      <c r="O188" s="229">
        <v>28.95</v>
      </c>
      <c r="P188" s="230">
        <v>0</v>
      </c>
      <c r="Q188" s="229"/>
      <c r="R188" s="232"/>
      <c r="S188" s="230">
        <v>0</v>
      </c>
      <c r="T188" s="229">
        <f t="shared" si="2"/>
        <v>28.95</v>
      </c>
      <c r="U188" s="104"/>
    </row>
    <row r="189" s="47" customFormat="1" spans="1:21">
      <c r="A189" s="74">
        <v>188</v>
      </c>
      <c r="B189" s="226" t="s">
        <v>13</v>
      </c>
      <c r="C189" s="240" t="s">
        <v>533</v>
      </c>
      <c r="D189" s="107">
        <v>0.595833333333335</v>
      </c>
      <c r="E189" s="107">
        <v>0.691666666666667</v>
      </c>
      <c r="F189" s="159">
        <v>0.712500000000001</v>
      </c>
      <c r="G189" s="104" t="s">
        <v>89</v>
      </c>
      <c r="H189" s="77" t="s">
        <v>101</v>
      </c>
      <c r="I189" s="77" t="s">
        <v>101</v>
      </c>
      <c r="J189" s="77" t="s">
        <v>118</v>
      </c>
      <c r="K189" s="77" t="s">
        <v>960</v>
      </c>
      <c r="L189" s="77" t="s">
        <v>961</v>
      </c>
      <c r="M189" s="132"/>
      <c r="N189" s="103">
        <v>188</v>
      </c>
      <c r="O189" s="229">
        <v>32.11</v>
      </c>
      <c r="P189" s="230">
        <v>4</v>
      </c>
      <c r="Q189" s="229"/>
      <c r="R189" s="232" t="s">
        <v>658</v>
      </c>
      <c r="S189" s="230" t="s">
        <v>658</v>
      </c>
      <c r="T189" s="229" t="s">
        <v>658</v>
      </c>
      <c r="U189" s="104"/>
    </row>
    <row r="190" s="47" customFormat="1" spans="1:21">
      <c r="A190" s="74">
        <v>189</v>
      </c>
      <c r="B190" s="226" t="s">
        <v>13</v>
      </c>
      <c r="C190" s="240" t="s">
        <v>533</v>
      </c>
      <c r="D190" s="107">
        <v>0.600000000000002</v>
      </c>
      <c r="E190" s="107">
        <v>0.693055555555556</v>
      </c>
      <c r="F190" s="107">
        <v>0.71388888888889</v>
      </c>
      <c r="G190" s="104" t="s">
        <v>271</v>
      </c>
      <c r="H190" s="77" t="s">
        <v>111</v>
      </c>
      <c r="I190" s="77" t="s">
        <v>272</v>
      </c>
      <c r="J190" s="77" t="s">
        <v>235</v>
      </c>
      <c r="K190" s="77" t="s">
        <v>236</v>
      </c>
      <c r="L190" s="77" t="s">
        <v>962</v>
      </c>
      <c r="M190" s="132"/>
      <c r="N190" s="103">
        <v>189</v>
      </c>
      <c r="O190" s="229">
        <v>35</v>
      </c>
      <c r="P190" s="230">
        <v>8</v>
      </c>
      <c r="Q190" s="229">
        <v>6</v>
      </c>
      <c r="R190" s="232">
        <v>8.4</v>
      </c>
      <c r="S190" s="230">
        <v>0</v>
      </c>
      <c r="T190" s="229">
        <f t="shared" si="2"/>
        <v>57.4</v>
      </c>
      <c r="U190" s="104"/>
    </row>
    <row r="191" s="47" customFormat="1" spans="1:21">
      <c r="A191" s="74">
        <v>190</v>
      </c>
      <c r="B191" s="226" t="s">
        <v>13</v>
      </c>
      <c r="C191" s="240" t="s">
        <v>533</v>
      </c>
      <c r="D191" s="106">
        <v>0.604166666666669</v>
      </c>
      <c r="E191" s="107">
        <v>0.694444444444445</v>
      </c>
      <c r="F191" s="159">
        <v>0.715277777777779</v>
      </c>
      <c r="G191" s="104" t="s">
        <v>89</v>
      </c>
      <c r="H191" s="77" t="s">
        <v>131</v>
      </c>
      <c r="I191" s="77" t="s">
        <v>956</v>
      </c>
      <c r="J191" s="77" t="s">
        <v>963</v>
      </c>
      <c r="K191" s="77" t="s">
        <v>964</v>
      </c>
      <c r="L191" s="77" t="s">
        <v>965</v>
      </c>
      <c r="M191" s="132"/>
      <c r="N191" s="103">
        <v>190</v>
      </c>
      <c r="O191" s="229">
        <v>35.79</v>
      </c>
      <c r="P191" s="230">
        <v>4</v>
      </c>
      <c r="Q191" s="229"/>
      <c r="R191" s="232">
        <v>8</v>
      </c>
      <c r="S191" s="230">
        <v>0</v>
      </c>
      <c r="T191" s="229">
        <f t="shared" si="2"/>
        <v>47.79</v>
      </c>
      <c r="U191" s="104"/>
    </row>
    <row r="192" s="47" customFormat="1" spans="1:21">
      <c r="A192" s="74">
        <v>191</v>
      </c>
      <c r="B192" s="226" t="s">
        <v>13</v>
      </c>
      <c r="C192" s="240" t="s">
        <v>533</v>
      </c>
      <c r="D192" s="107">
        <v>0.608333333333336</v>
      </c>
      <c r="E192" s="107">
        <v>0.695833333333334</v>
      </c>
      <c r="F192" s="107">
        <v>0.716666666666668</v>
      </c>
      <c r="G192" s="104" t="s">
        <v>89</v>
      </c>
      <c r="H192" s="77" t="s">
        <v>631</v>
      </c>
      <c r="I192" s="77" t="s">
        <v>948</v>
      </c>
      <c r="J192" s="77" t="s">
        <v>244</v>
      </c>
      <c r="K192" s="77" t="s">
        <v>69</v>
      </c>
      <c r="L192" s="77" t="s">
        <v>245</v>
      </c>
      <c r="M192" s="77"/>
      <c r="N192" s="103">
        <v>191</v>
      </c>
      <c r="O192" s="229">
        <v>37.37</v>
      </c>
      <c r="P192" s="230">
        <v>0</v>
      </c>
      <c r="Q192" s="229"/>
      <c r="R192" s="232">
        <v>16</v>
      </c>
      <c r="S192" s="230">
        <v>0</v>
      </c>
      <c r="T192" s="229">
        <f t="shared" si="2"/>
        <v>53.37</v>
      </c>
      <c r="U192" s="104"/>
    </row>
    <row r="193" s="47" customFormat="1" spans="1:21">
      <c r="A193" s="74">
        <v>192</v>
      </c>
      <c r="B193" s="226" t="s">
        <v>13</v>
      </c>
      <c r="C193" s="240" t="s">
        <v>533</v>
      </c>
      <c r="D193" s="107">
        <v>0.612500000000003</v>
      </c>
      <c r="E193" s="107">
        <v>0.697222222222223</v>
      </c>
      <c r="F193" s="159">
        <v>0.718055555555557</v>
      </c>
      <c r="G193" s="104" t="s">
        <v>89</v>
      </c>
      <c r="H193" s="77" t="s">
        <v>101</v>
      </c>
      <c r="I193" s="77" t="s">
        <v>101</v>
      </c>
      <c r="J193" s="77" t="s">
        <v>966</v>
      </c>
      <c r="K193" s="77"/>
      <c r="L193" s="77" t="s">
        <v>966</v>
      </c>
      <c r="M193" s="132"/>
      <c r="N193" s="103">
        <v>192</v>
      </c>
      <c r="O193" s="229" t="s">
        <v>169</v>
      </c>
      <c r="P193" s="229" t="s">
        <v>169</v>
      </c>
      <c r="Q193" s="229" t="s">
        <v>169</v>
      </c>
      <c r="R193" s="229" t="s">
        <v>169</v>
      </c>
      <c r="S193" s="229" t="s">
        <v>169</v>
      </c>
      <c r="T193" s="229" t="s">
        <v>169</v>
      </c>
      <c r="U193" s="104"/>
    </row>
    <row r="194" s="47" customFormat="1" spans="1:21">
      <c r="A194" s="74">
        <v>193</v>
      </c>
      <c r="B194" s="226" t="s">
        <v>87</v>
      </c>
      <c r="C194" s="243" t="s">
        <v>561</v>
      </c>
      <c r="D194" s="107">
        <v>0.604166666666667</v>
      </c>
      <c r="E194" s="107">
        <v>0.698611111111111</v>
      </c>
      <c r="F194" s="107">
        <v>0.719444444444444</v>
      </c>
      <c r="G194" s="104" t="s">
        <v>16</v>
      </c>
      <c r="H194" s="77" t="s">
        <v>619</v>
      </c>
      <c r="I194" s="77" t="s">
        <v>967</v>
      </c>
      <c r="J194" s="77" t="s">
        <v>968</v>
      </c>
      <c r="K194" s="77" t="s">
        <v>870</v>
      </c>
      <c r="L194" s="77" t="s">
        <v>969</v>
      </c>
      <c r="M194" s="132"/>
      <c r="N194" s="103">
        <v>193</v>
      </c>
      <c r="O194" s="229">
        <v>50</v>
      </c>
      <c r="P194" s="230">
        <v>4</v>
      </c>
      <c r="Q194" s="229"/>
      <c r="R194" s="232"/>
      <c r="S194" s="230">
        <v>0</v>
      </c>
      <c r="T194" s="229">
        <f t="shared" si="2"/>
        <v>54</v>
      </c>
      <c r="U194" s="104"/>
    </row>
    <row r="195" s="47" customFormat="1" spans="1:21">
      <c r="A195" s="74">
        <v>194</v>
      </c>
      <c r="B195" s="226" t="s">
        <v>13</v>
      </c>
      <c r="C195" s="240" t="s">
        <v>533</v>
      </c>
      <c r="D195" s="106">
        <v>0.61666666666667</v>
      </c>
      <c r="E195" s="107">
        <v>0.7</v>
      </c>
      <c r="F195" s="107">
        <v>0.720833333333333</v>
      </c>
      <c r="G195" s="104" t="s">
        <v>271</v>
      </c>
      <c r="H195" s="77" t="s">
        <v>111</v>
      </c>
      <c r="I195" s="77" t="s">
        <v>272</v>
      </c>
      <c r="J195" s="77" t="s">
        <v>966</v>
      </c>
      <c r="K195" s="77"/>
      <c r="L195" s="77"/>
      <c r="M195" s="132"/>
      <c r="N195" s="103">
        <v>194</v>
      </c>
      <c r="O195" s="229" t="s">
        <v>169</v>
      </c>
      <c r="P195" s="229" t="s">
        <v>169</v>
      </c>
      <c r="Q195" s="229" t="s">
        <v>169</v>
      </c>
      <c r="R195" s="229" t="s">
        <v>169</v>
      </c>
      <c r="S195" s="229" t="s">
        <v>169</v>
      </c>
      <c r="T195" s="229" t="s">
        <v>169</v>
      </c>
      <c r="U195" s="104"/>
    </row>
    <row r="196" s="47" customFormat="1" spans="1:21">
      <c r="A196" s="74">
        <v>195</v>
      </c>
      <c r="B196" s="226" t="s">
        <v>87</v>
      </c>
      <c r="C196" s="243" t="s">
        <v>561</v>
      </c>
      <c r="D196" s="106">
        <v>0.608333333333326</v>
      </c>
      <c r="E196" s="107">
        <v>0.701388888888889</v>
      </c>
      <c r="F196" s="107">
        <v>0.722222222222222</v>
      </c>
      <c r="G196" s="104" t="s">
        <v>16</v>
      </c>
      <c r="H196" s="77" t="s">
        <v>26</v>
      </c>
      <c r="I196" s="77" t="s">
        <v>72</v>
      </c>
      <c r="J196" s="77" t="s">
        <v>68</v>
      </c>
      <c r="K196" s="77" t="s">
        <v>69</v>
      </c>
      <c r="L196" s="77" t="s">
        <v>970</v>
      </c>
      <c r="M196" s="132"/>
      <c r="N196" s="103">
        <v>195</v>
      </c>
      <c r="O196" s="229" t="s">
        <v>169</v>
      </c>
      <c r="P196" s="229" t="s">
        <v>169</v>
      </c>
      <c r="Q196" s="229" t="s">
        <v>169</v>
      </c>
      <c r="R196" s="232" t="s">
        <v>169</v>
      </c>
      <c r="S196" s="230" t="s">
        <v>169</v>
      </c>
      <c r="T196" s="229" t="s">
        <v>169</v>
      </c>
      <c r="U196" s="104"/>
    </row>
    <row r="197" s="47" customFormat="1" spans="1:21">
      <c r="A197" s="74">
        <v>196</v>
      </c>
      <c r="B197" s="226" t="s">
        <v>13</v>
      </c>
      <c r="C197" s="240" t="s">
        <v>533</v>
      </c>
      <c r="D197" s="107">
        <v>0.620833333333337</v>
      </c>
      <c r="E197" s="107">
        <v>0.702777777777778</v>
      </c>
      <c r="F197" s="107">
        <v>0.723611111111111</v>
      </c>
      <c r="G197" s="104" t="s">
        <v>89</v>
      </c>
      <c r="H197" s="77" t="s">
        <v>131</v>
      </c>
      <c r="I197" s="77" t="s">
        <v>956</v>
      </c>
      <c r="J197" s="77" t="s">
        <v>971</v>
      </c>
      <c r="K197" s="77" t="s">
        <v>972</v>
      </c>
      <c r="L197" s="77" t="s">
        <v>973</v>
      </c>
      <c r="M197" s="132"/>
      <c r="N197" s="103">
        <v>196</v>
      </c>
      <c r="O197" s="229">
        <v>32.37</v>
      </c>
      <c r="P197" s="230">
        <v>0</v>
      </c>
      <c r="Q197" s="229"/>
      <c r="R197" s="232">
        <v>4</v>
      </c>
      <c r="S197" s="230"/>
      <c r="T197" s="229">
        <f t="shared" ref="T195:T219" si="3">SUM(O197:S197)</f>
        <v>36.37</v>
      </c>
      <c r="U197" s="104"/>
    </row>
    <row r="198" s="47" customFormat="1" spans="1:21">
      <c r="A198" s="74">
        <v>197</v>
      </c>
      <c r="B198" s="226" t="s">
        <v>87</v>
      </c>
      <c r="C198" s="243" t="s">
        <v>561</v>
      </c>
      <c r="D198" s="107">
        <v>0.612499999999992</v>
      </c>
      <c r="E198" s="107">
        <v>0.704166666666667</v>
      </c>
      <c r="F198" s="107">
        <v>0.725</v>
      </c>
      <c r="G198" s="104" t="s">
        <v>16</v>
      </c>
      <c r="H198" s="77" t="s">
        <v>619</v>
      </c>
      <c r="I198" s="77" t="s">
        <v>967</v>
      </c>
      <c r="J198" s="77" t="s">
        <v>180</v>
      </c>
      <c r="K198" s="77" t="s">
        <v>583</v>
      </c>
      <c r="L198" s="77" t="s">
        <v>974</v>
      </c>
      <c r="M198" s="132"/>
      <c r="N198" s="103">
        <v>197</v>
      </c>
      <c r="O198" s="229">
        <v>43.42</v>
      </c>
      <c r="P198" s="230">
        <v>0</v>
      </c>
      <c r="Q198" s="229"/>
      <c r="R198" s="232"/>
      <c r="S198" s="230">
        <v>0</v>
      </c>
      <c r="T198" s="229">
        <f t="shared" si="3"/>
        <v>43.42</v>
      </c>
      <c r="U198" s="104"/>
    </row>
    <row r="199" s="47" customFormat="1" spans="1:21">
      <c r="A199" s="74">
        <v>198</v>
      </c>
      <c r="B199" s="226" t="s">
        <v>13</v>
      </c>
      <c r="C199" s="240" t="s">
        <v>533</v>
      </c>
      <c r="D199" s="107">
        <v>0.625000000000004</v>
      </c>
      <c r="E199" s="107">
        <v>0.705555555555556</v>
      </c>
      <c r="F199" s="107">
        <v>0.726388888888889</v>
      </c>
      <c r="G199" s="104" t="s">
        <v>89</v>
      </c>
      <c r="H199" s="77" t="s">
        <v>631</v>
      </c>
      <c r="I199" s="77" t="s">
        <v>948</v>
      </c>
      <c r="J199" s="77" t="s">
        <v>232</v>
      </c>
      <c r="K199" s="77" t="s">
        <v>233</v>
      </c>
      <c r="L199" s="77" t="s">
        <v>975</v>
      </c>
      <c r="M199" s="77"/>
      <c r="N199" s="103">
        <v>198</v>
      </c>
      <c r="O199" s="229">
        <v>26.58</v>
      </c>
      <c r="P199" s="230">
        <v>0</v>
      </c>
      <c r="Q199" s="229"/>
      <c r="R199" s="232">
        <v>2.8</v>
      </c>
      <c r="S199" s="230">
        <v>0</v>
      </c>
      <c r="T199" s="229">
        <f t="shared" si="3"/>
        <v>29.38</v>
      </c>
      <c r="U199" s="104"/>
    </row>
    <row r="200" spans="1:21">
      <c r="A200" s="74">
        <v>199</v>
      </c>
      <c r="B200" s="226" t="s">
        <v>87</v>
      </c>
      <c r="C200" s="243" t="s">
        <v>561</v>
      </c>
      <c r="D200" s="106">
        <v>0.616666666666658</v>
      </c>
      <c r="E200" s="107">
        <v>0.706944444444444</v>
      </c>
      <c r="F200" s="107">
        <v>0.727777777777778</v>
      </c>
      <c r="G200" s="104" t="s">
        <v>16</v>
      </c>
      <c r="H200" s="108" t="s">
        <v>182</v>
      </c>
      <c r="I200" s="77" t="s">
        <v>72</v>
      </c>
      <c r="J200" s="77" t="s">
        <v>241</v>
      </c>
      <c r="K200" s="77" t="s">
        <v>976</v>
      </c>
      <c r="L200" s="77" t="s">
        <v>977</v>
      </c>
      <c r="M200" s="132"/>
      <c r="N200" s="103">
        <v>199</v>
      </c>
      <c r="O200" s="229">
        <v>30</v>
      </c>
      <c r="P200" s="230">
        <v>4</v>
      </c>
      <c r="Q200" s="229"/>
      <c r="R200" s="232"/>
      <c r="S200" s="230" t="s">
        <v>978</v>
      </c>
      <c r="T200" s="229" t="s">
        <v>639</v>
      </c>
      <c r="U200" s="104"/>
    </row>
    <row r="201" spans="1:21">
      <c r="A201" s="74">
        <v>200</v>
      </c>
      <c r="B201" s="226" t="s">
        <v>13</v>
      </c>
      <c r="C201" s="240" t="s">
        <v>533</v>
      </c>
      <c r="D201" s="106">
        <v>0.629166666666671</v>
      </c>
      <c r="E201" s="241">
        <v>0.708333333333333</v>
      </c>
      <c r="F201" s="241">
        <v>0.729166666666667</v>
      </c>
      <c r="G201" s="104" t="s">
        <v>89</v>
      </c>
      <c r="H201" s="77" t="s">
        <v>131</v>
      </c>
      <c r="I201" s="77" t="s">
        <v>956</v>
      </c>
      <c r="J201" s="77" t="s">
        <v>979</v>
      </c>
      <c r="K201" s="77" t="s">
        <v>980</v>
      </c>
      <c r="L201" s="77" t="s">
        <v>981</v>
      </c>
      <c r="M201" s="132"/>
      <c r="N201" s="103">
        <v>200</v>
      </c>
      <c r="O201" s="229">
        <v>34.21</v>
      </c>
      <c r="P201" s="230">
        <v>8</v>
      </c>
      <c r="Q201" s="229"/>
      <c r="R201" s="232" t="s">
        <v>639</v>
      </c>
      <c r="S201" s="230" t="s">
        <v>639</v>
      </c>
      <c r="T201" s="229" t="s">
        <v>639</v>
      </c>
      <c r="U201" s="104"/>
    </row>
    <row r="202" spans="1:21">
      <c r="A202" s="74">
        <v>201</v>
      </c>
      <c r="B202" s="226" t="s">
        <v>87</v>
      </c>
      <c r="C202" s="243" t="s">
        <v>561</v>
      </c>
      <c r="D202" s="106">
        <v>0.620833333333324</v>
      </c>
      <c r="E202" s="107">
        <v>0.709722222222222</v>
      </c>
      <c r="F202" s="107">
        <v>0.730555555555556</v>
      </c>
      <c r="G202" s="104" t="s">
        <v>16</v>
      </c>
      <c r="H202" s="77" t="s">
        <v>619</v>
      </c>
      <c r="I202" s="77" t="s">
        <v>967</v>
      </c>
      <c r="J202" s="77" t="s">
        <v>982</v>
      </c>
      <c r="K202" s="77" t="s">
        <v>77</v>
      </c>
      <c r="L202" s="77" t="s">
        <v>983</v>
      </c>
      <c r="M202" s="132"/>
      <c r="N202" s="103">
        <v>201</v>
      </c>
      <c r="O202" s="229">
        <v>33.95</v>
      </c>
      <c r="P202" s="230">
        <v>0</v>
      </c>
      <c r="Q202" s="229"/>
      <c r="R202" s="232">
        <v>6.4</v>
      </c>
      <c r="S202" s="230">
        <v>0</v>
      </c>
      <c r="T202" s="229">
        <f t="shared" si="3"/>
        <v>40.35</v>
      </c>
      <c r="U202" s="104"/>
    </row>
    <row r="203" spans="1:21">
      <c r="A203" s="74">
        <v>202</v>
      </c>
      <c r="B203" s="226" t="s">
        <v>13</v>
      </c>
      <c r="C203" s="240" t="s">
        <v>533</v>
      </c>
      <c r="D203" s="107">
        <v>0.633333333333338</v>
      </c>
      <c r="E203" s="107">
        <v>0.711111111111111</v>
      </c>
      <c r="F203" s="107">
        <v>0.731944444444444</v>
      </c>
      <c r="G203" s="160" t="s">
        <v>89</v>
      </c>
      <c r="H203" s="161" t="s">
        <v>741</v>
      </c>
      <c r="I203" s="77" t="s">
        <v>72</v>
      </c>
      <c r="J203" s="161" t="s">
        <v>50</v>
      </c>
      <c r="K203" s="161" t="s">
        <v>99</v>
      </c>
      <c r="L203" s="161" t="s">
        <v>100</v>
      </c>
      <c r="M203" s="132"/>
      <c r="N203" s="103">
        <v>202</v>
      </c>
      <c r="O203" s="229">
        <v>33.95</v>
      </c>
      <c r="P203" s="230">
        <v>0</v>
      </c>
      <c r="Q203" s="229"/>
      <c r="R203" s="232" t="s">
        <v>639</v>
      </c>
      <c r="S203" s="230" t="s">
        <v>639</v>
      </c>
      <c r="T203" s="229" t="s">
        <v>639</v>
      </c>
      <c r="U203" s="104"/>
    </row>
    <row r="204" s="47" customFormat="1" spans="1:21">
      <c r="A204" s="74">
        <v>203</v>
      </c>
      <c r="B204" s="226" t="s">
        <v>87</v>
      </c>
      <c r="C204" s="243" t="s">
        <v>561</v>
      </c>
      <c r="D204" s="107">
        <v>0.62499999999999</v>
      </c>
      <c r="E204" s="107">
        <v>0.7125</v>
      </c>
      <c r="F204" s="107">
        <v>0.733333333333333</v>
      </c>
      <c r="G204" s="104" t="s">
        <v>16</v>
      </c>
      <c r="H204" s="77" t="s">
        <v>30</v>
      </c>
      <c r="I204" s="77" t="s">
        <v>72</v>
      </c>
      <c r="J204" s="77" t="s">
        <v>41</v>
      </c>
      <c r="K204" s="77" t="s">
        <v>566</v>
      </c>
      <c r="L204" s="77" t="s">
        <v>984</v>
      </c>
      <c r="M204" s="77"/>
      <c r="N204" s="103">
        <v>203</v>
      </c>
      <c r="O204" s="229">
        <v>28.16</v>
      </c>
      <c r="P204" s="230">
        <v>0</v>
      </c>
      <c r="Q204" s="229"/>
      <c r="R204" s="232"/>
      <c r="S204" s="230">
        <v>0</v>
      </c>
      <c r="T204" s="229">
        <f t="shared" si="3"/>
        <v>28.16</v>
      </c>
      <c r="U204" s="104"/>
    </row>
    <row r="205" s="47" customFormat="1" spans="1:21">
      <c r="A205" s="74">
        <v>204</v>
      </c>
      <c r="B205" s="226" t="s">
        <v>13</v>
      </c>
      <c r="C205" s="240" t="s">
        <v>533</v>
      </c>
      <c r="D205" s="106">
        <v>0.637500000000005</v>
      </c>
      <c r="E205" s="107">
        <v>0.713888888888889</v>
      </c>
      <c r="F205" s="107">
        <v>0.734722222222222</v>
      </c>
      <c r="G205" s="104" t="s">
        <v>89</v>
      </c>
      <c r="H205" s="77" t="s">
        <v>619</v>
      </c>
      <c r="I205" s="77" t="s">
        <v>72</v>
      </c>
      <c r="J205" s="77" t="s">
        <v>538</v>
      </c>
      <c r="K205" s="77" t="s">
        <v>539</v>
      </c>
      <c r="L205" s="77" t="s">
        <v>985</v>
      </c>
      <c r="M205" s="132"/>
      <c r="N205" s="103">
        <v>204</v>
      </c>
      <c r="O205" s="229">
        <v>37.63</v>
      </c>
      <c r="P205" s="230">
        <v>4</v>
      </c>
      <c r="Q205" s="229"/>
      <c r="R205" s="232"/>
      <c r="S205" s="230">
        <v>0</v>
      </c>
      <c r="T205" s="229">
        <f t="shared" si="3"/>
        <v>41.63</v>
      </c>
      <c r="U205" s="104"/>
    </row>
    <row r="206" s="47" customFormat="1" spans="1:21">
      <c r="A206" s="74">
        <v>205</v>
      </c>
      <c r="B206" s="226" t="s">
        <v>87</v>
      </c>
      <c r="C206" s="243" t="s">
        <v>561</v>
      </c>
      <c r="D206" s="106">
        <v>0.629166666666656</v>
      </c>
      <c r="E206" s="107">
        <v>0.715277777777778</v>
      </c>
      <c r="F206" s="107">
        <v>0.736111111111111</v>
      </c>
      <c r="G206" s="104" t="s">
        <v>16</v>
      </c>
      <c r="H206" s="77" t="s">
        <v>619</v>
      </c>
      <c r="I206" s="77" t="s">
        <v>967</v>
      </c>
      <c r="J206" s="129" t="s">
        <v>986</v>
      </c>
      <c r="K206" s="129" t="s">
        <v>987</v>
      </c>
      <c r="L206" s="129" t="s">
        <v>988</v>
      </c>
      <c r="M206" s="132"/>
      <c r="N206" s="103">
        <v>205</v>
      </c>
      <c r="O206" s="229">
        <v>35</v>
      </c>
      <c r="P206" s="230">
        <v>0</v>
      </c>
      <c r="Q206" s="229"/>
      <c r="R206" s="232">
        <v>1.6</v>
      </c>
      <c r="S206" s="230">
        <v>0</v>
      </c>
      <c r="T206" s="229">
        <f t="shared" si="3"/>
        <v>36.6</v>
      </c>
      <c r="U206" s="104"/>
    </row>
    <row r="207" s="47" customFormat="1" spans="1:21">
      <c r="A207" s="74">
        <v>206</v>
      </c>
      <c r="B207" s="226" t="s">
        <v>13</v>
      </c>
      <c r="C207" s="240" t="s">
        <v>533</v>
      </c>
      <c r="D207" s="107">
        <v>0.641666666666672</v>
      </c>
      <c r="E207" s="107">
        <v>0.716666666666667</v>
      </c>
      <c r="F207" s="107">
        <v>0.7375</v>
      </c>
      <c r="G207" s="104" t="s">
        <v>89</v>
      </c>
      <c r="H207" s="132" t="s">
        <v>944</v>
      </c>
      <c r="I207" s="77" t="s">
        <v>72</v>
      </c>
      <c r="J207" s="132" t="s">
        <v>989</v>
      </c>
      <c r="K207" s="132" t="s">
        <v>990</v>
      </c>
      <c r="L207" s="132" t="s">
        <v>991</v>
      </c>
      <c r="M207" s="77">
        <v>22011</v>
      </c>
      <c r="N207" s="103">
        <v>206</v>
      </c>
      <c r="O207" s="229" t="s">
        <v>169</v>
      </c>
      <c r="P207" s="229" t="s">
        <v>169</v>
      </c>
      <c r="Q207" s="229" t="s">
        <v>169</v>
      </c>
      <c r="R207" s="229" t="s">
        <v>169</v>
      </c>
      <c r="S207" s="229" t="s">
        <v>169</v>
      </c>
      <c r="T207" s="229" t="s">
        <v>169</v>
      </c>
      <c r="U207" s="104"/>
    </row>
    <row r="208" s="47" customFormat="1" spans="1:21">
      <c r="A208" s="74">
        <v>207</v>
      </c>
      <c r="B208" s="226" t="s">
        <v>87</v>
      </c>
      <c r="C208" s="243" t="s">
        <v>561</v>
      </c>
      <c r="D208" s="107">
        <v>0.633333333333322</v>
      </c>
      <c r="E208" s="107">
        <v>0.718055555555555</v>
      </c>
      <c r="F208" s="107">
        <v>0.738888888888889</v>
      </c>
      <c r="G208" s="104" t="s">
        <v>16</v>
      </c>
      <c r="H208" s="132" t="s">
        <v>17</v>
      </c>
      <c r="I208" s="77" t="s">
        <v>72</v>
      </c>
      <c r="J208" s="132" t="s">
        <v>992</v>
      </c>
      <c r="K208" s="132" t="s">
        <v>36</v>
      </c>
      <c r="L208" s="132" t="s">
        <v>37</v>
      </c>
      <c r="M208" s="132"/>
      <c r="N208" s="103">
        <v>207</v>
      </c>
      <c r="O208" s="229">
        <v>31.32</v>
      </c>
      <c r="P208" s="230">
        <v>4</v>
      </c>
      <c r="Q208" s="229"/>
      <c r="R208" s="232"/>
      <c r="S208" s="230">
        <v>0</v>
      </c>
      <c r="T208" s="229">
        <f t="shared" si="3"/>
        <v>35.32</v>
      </c>
      <c r="U208" s="104"/>
    </row>
    <row r="209" s="47" customFormat="1" spans="1:21">
      <c r="A209" s="74">
        <v>208</v>
      </c>
      <c r="B209" s="226" t="s">
        <v>13</v>
      </c>
      <c r="C209" s="240" t="s">
        <v>533</v>
      </c>
      <c r="D209" s="106">
        <v>0.645833333333339</v>
      </c>
      <c r="E209" s="107">
        <v>0.719444444444444</v>
      </c>
      <c r="F209" s="107">
        <v>0.740277777777778</v>
      </c>
      <c r="G209" s="160" t="s">
        <v>89</v>
      </c>
      <c r="H209" s="161" t="s">
        <v>741</v>
      </c>
      <c r="I209" s="77" t="s">
        <v>72</v>
      </c>
      <c r="J209" s="161" t="s">
        <v>993</v>
      </c>
      <c r="K209" s="161" t="s">
        <v>994</v>
      </c>
      <c r="L209" s="161" t="s">
        <v>995</v>
      </c>
      <c r="M209" s="132"/>
      <c r="N209" s="103">
        <v>208</v>
      </c>
      <c r="O209" s="229">
        <v>30.53</v>
      </c>
      <c r="P209" s="230">
        <v>8</v>
      </c>
      <c r="Q209" s="229"/>
      <c r="R209" s="232"/>
      <c r="S209" s="230">
        <v>0</v>
      </c>
      <c r="T209" s="229">
        <f t="shared" si="3"/>
        <v>38.53</v>
      </c>
      <c r="U209" s="104"/>
    </row>
    <row r="210" s="47" customFormat="1" spans="1:21">
      <c r="A210" s="74">
        <v>209</v>
      </c>
      <c r="B210" s="226" t="s">
        <v>87</v>
      </c>
      <c r="C210" s="243" t="s">
        <v>561</v>
      </c>
      <c r="D210" s="106">
        <v>0.637499999999988</v>
      </c>
      <c r="E210" s="107">
        <v>0.720833333333333</v>
      </c>
      <c r="F210" s="107">
        <v>0.741666666666667</v>
      </c>
      <c r="G210" s="104" t="s">
        <v>16</v>
      </c>
      <c r="H210" s="77" t="s">
        <v>560</v>
      </c>
      <c r="I210" s="77"/>
      <c r="J210" s="77"/>
      <c r="K210" s="77"/>
      <c r="L210" s="77"/>
      <c r="M210" s="132"/>
      <c r="N210" s="103">
        <v>209</v>
      </c>
      <c r="O210" s="229" t="s">
        <v>169</v>
      </c>
      <c r="P210" s="230" t="s">
        <v>560</v>
      </c>
      <c r="Q210" s="229" t="s">
        <v>560</v>
      </c>
      <c r="R210" s="232" t="s">
        <v>560</v>
      </c>
      <c r="S210" s="230" t="s">
        <v>560</v>
      </c>
      <c r="T210" s="229" t="s">
        <v>560</v>
      </c>
      <c r="U210" s="104"/>
    </row>
    <row r="211" s="47" customFormat="1" spans="1:21">
      <c r="A211" s="74">
        <v>210</v>
      </c>
      <c r="B211" s="226" t="s">
        <v>13</v>
      </c>
      <c r="C211" s="240" t="s">
        <v>533</v>
      </c>
      <c r="D211" s="106">
        <v>0.650000000000006</v>
      </c>
      <c r="E211" s="107">
        <v>0.722222222222222</v>
      </c>
      <c r="F211" s="107">
        <v>0.743055555555555</v>
      </c>
      <c r="G211" s="104" t="s">
        <v>89</v>
      </c>
      <c r="H211" s="77" t="s">
        <v>619</v>
      </c>
      <c r="I211" s="77" t="s">
        <v>72</v>
      </c>
      <c r="J211" s="77" t="s">
        <v>451</v>
      </c>
      <c r="K211" s="77" t="s">
        <v>230</v>
      </c>
      <c r="L211" s="77" t="s">
        <v>996</v>
      </c>
      <c r="M211" s="132"/>
      <c r="N211" s="103">
        <v>210</v>
      </c>
      <c r="O211" s="229" t="s">
        <v>169</v>
      </c>
      <c r="P211" s="229" t="s">
        <v>169</v>
      </c>
      <c r="Q211" s="229" t="s">
        <v>169</v>
      </c>
      <c r="R211" s="232" t="s">
        <v>169</v>
      </c>
      <c r="S211" s="230" t="s">
        <v>169</v>
      </c>
      <c r="T211" s="229" t="s">
        <v>169</v>
      </c>
      <c r="U211" s="104"/>
    </row>
    <row r="212" s="47" customFormat="1" spans="1:21">
      <c r="A212" s="74">
        <v>211</v>
      </c>
      <c r="B212" s="226" t="s">
        <v>437</v>
      </c>
      <c r="C212" s="244" t="s">
        <v>585</v>
      </c>
      <c r="D212" s="106">
        <v>0.616666666666673</v>
      </c>
      <c r="E212" s="107">
        <v>0.731944444444444</v>
      </c>
      <c r="F212" s="107">
        <v>0.75</v>
      </c>
      <c r="G212" s="104" t="s">
        <v>89</v>
      </c>
      <c r="H212" s="77" t="s">
        <v>17</v>
      </c>
      <c r="I212" s="77" t="s">
        <v>31</v>
      </c>
      <c r="J212" s="77" t="s">
        <v>997</v>
      </c>
      <c r="K212" s="77" t="s">
        <v>998</v>
      </c>
      <c r="L212" s="77" t="s">
        <v>999</v>
      </c>
      <c r="M212" s="132"/>
      <c r="N212" s="103">
        <v>211</v>
      </c>
      <c r="O212" s="229">
        <v>31.11</v>
      </c>
      <c r="P212" s="230">
        <v>0</v>
      </c>
      <c r="Q212" s="229"/>
      <c r="R212" s="232"/>
      <c r="S212" s="230">
        <v>0</v>
      </c>
      <c r="T212" s="229">
        <f t="shared" si="3"/>
        <v>31.11</v>
      </c>
      <c r="U212" s="104"/>
    </row>
    <row r="213" s="47" customFormat="1" spans="1:21">
      <c r="A213" s="74">
        <v>212</v>
      </c>
      <c r="B213" s="226" t="s">
        <v>437</v>
      </c>
      <c r="C213" s="244" t="s">
        <v>585</v>
      </c>
      <c r="D213" s="106">
        <v>0.620833333333339</v>
      </c>
      <c r="E213" s="107">
        <v>0.733333333333333</v>
      </c>
      <c r="F213" s="107">
        <v>0.751388888888889</v>
      </c>
      <c r="G213" s="104" t="s">
        <v>16</v>
      </c>
      <c r="H213" s="77" t="s">
        <v>619</v>
      </c>
      <c r="I213" s="77" t="s">
        <v>72</v>
      </c>
      <c r="J213" s="77" t="s">
        <v>986</v>
      </c>
      <c r="K213" s="77" t="s">
        <v>987</v>
      </c>
      <c r="L213" s="77" t="s">
        <v>1000</v>
      </c>
      <c r="M213" s="132"/>
      <c r="N213" s="103">
        <v>212</v>
      </c>
      <c r="O213" s="229" t="s">
        <v>169</v>
      </c>
      <c r="P213" s="229" t="s">
        <v>169</v>
      </c>
      <c r="Q213" s="229" t="s">
        <v>169</v>
      </c>
      <c r="R213" s="232" t="s">
        <v>169</v>
      </c>
      <c r="S213" s="230" t="s">
        <v>169</v>
      </c>
      <c r="T213" s="229" t="s">
        <v>169</v>
      </c>
      <c r="U213" s="104"/>
    </row>
    <row r="214" s="47" customFormat="1" spans="1:21">
      <c r="A214" s="74">
        <v>213</v>
      </c>
      <c r="B214" s="226" t="s">
        <v>437</v>
      </c>
      <c r="C214" s="244" t="s">
        <v>585</v>
      </c>
      <c r="D214" s="107">
        <v>0.625000000000006</v>
      </c>
      <c r="E214" s="107">
        <v>0.734722222222222</v>
      </c>
      <c r="F214" s="107">
        <v>0.752777777777778</v>
      </c>
      <c r="G214" s="104" t="s">
        <v>89</v>
      </c>
      <c r="H214" s="77" t="s">
        <v>17</v>
      </c>
      <c r="I214" s="77" t="s">
        <v>31</v>
      </c>
      <c r="J214" s="77" t="s">
        <v>541</v>
      </c>
      <c r="K214" s="77" t="s">
        <v>226</v>
      </c>
      <c r="L214" s="77" t="s">
        <v>542</v>
      </c>
      <c r="M214" s="77"/>
      <c r="N214" s="103">
        <v>213</v>
      </c>
      <c r="O214" s="229">
        <v>31.11</v>
      </c>
      <c r="P214" s="230">
        <v>8</v>
      </c>
      <c r="Q214" s="229"/>
      <c r="R214" s="232">
        <v>1.2</v>
      </c>
      <c r="S214" s="230">
        <v>0</v>
      </c>
      <c r="T214" s="229">
        <f t="shared" si="3"/>
        <v>40.31</v>
      </c>
      <c r="U214" s="104"/>
    </row>
    <row r="215" s="47" customFormat="1" spans="1:21">
      <c r="A215" s="74">
        <v>214</v>
      </c>
      <c r="B215" s="226" t="s">
        <v>437</v>
      </c>
      <c r="C215" s="244" t="s">
        <v>585</v>
      </c>
      <c r="D215" s="106">
        <v>0.629166666666673</v>
      </c>
      <c r="E215" s="107">
        <v>0.736111111111111</v>
      </c>
      <c r="F215" s="107">
        <v>0.754166666666667</v>
      </c>
      <c r="G215" s="104" t="s">
        <v>89</v>
      </c>
      <c r="H215" s="77" t="s">
        <v>30</v>
      </c>
      <c r="I215" s="77" t="s">
        <v>72</v>
      </c>
      <c r="J215" s="77" t="s">
        <v>714</v>
      </c>
      <c r="K215" s="77" t="s">
        <v>338</v>
      </c>
      <c r="L215" s="77" t="s">
        <v>1001</v>
      </c>
      <c r="M215" s="132"/>
      <c r="N215" s="103">
        <v>214</v>
      </c>
      <c r="O215" s="229">
        <v>33.52</v>
      </c>
      <c r="P215" s="230">
        <v>0</v>
      </c>
      <c r="Q215" s="229"/>
      <c r="R215" s="232">
        <v>1.2</v>
      </c>
      <c r="S215" s="230">
        <v>0</v>
      </c>
      <c r="T215" s="229">
        <f t="shared" si="3"/>
        <v>34.72</v>
      </c>
      <c r="U215" s="104"/>
    </row>
    <row r="216" s="47" customFormat="1" spans="1:21">
      <c r="A216" s="74">
        <v>215</v>
      </c>
      <c r="B216" s="226" t="s">
        <v>437</v>
      </c>
      <c r="C216" s="244" t="s">
        <v>585</v>
      </c>
      <c r="D216" s="106">
        <v>0.63333333333334</v>
      </c>
      <c r="E216" s="107">
        <v>0.7375</v>
      </c>
      <c r="F216" s="107">
        <v>0.755555555555556</v>
      </c>
      <c r="G216" s="104" t="s">
        <v>89</v>
      </c>
      <c r="H216" s="77" t="s">
        <v>17</v>
      </c>
      <c r="I216" s="77" t="s">
        <v>31</v>
      </c>
      <c r="J216" s="129" t="s">
        <v>1002</v>
      </c>
      <c r="K216" s="129" t="s">
        <v>136</v>
      </c>
      <c r="L216" s="129" t="s">
        <v>1003</v>
      </c>
      <c r="M216" s="132"/>
      <c r="N216" s="103">
        <v>215</v>
      </c>
      <c r="O216" s="229">
        <v>43.7</v>
      </c>
      <c r="P216" s="230">
        <v>0</v>
      </c>
      <c r="Q216" s="229"/>
      <c r="R216" s="232">
        <v>2</v>
      </c>
      <c r="S216" s="230">
        <v>0</v>
      </c>
      <c r="T216" s="229">
        <f t="shared" si="3"/>
        <v>45.7</v>
      </c>
      <c r="U216" s="104"/>
    </row>
    <row r="217" s="47" customFormat="1" spans="1:21">
      <c r="A217" s="74">
        <v>216</v>
      </c>
      <c r="B217" s="226" t="s">
        <v>437</v>
      </c>
      <c r="C217" s="244" t="s">
        <v>585</v>
      </c>
      <c r="D217" s="107">
        <v>0.637500000000007</v>
      </c>
      <c r="E217" s="107">
        <v>0.738888888888889</v>
      </c>
      <c r="F217" s="107">
        <v>0.756944444444445</v>
      </c>
      <c r="G217" s="104" t="s">
        <v>89</v>
      </c>
      <c r="H217" s="77" t="s">
        <v>631</v>
      </c>
      <c r="I217" s="77" t="s">
        <v>72</v>
      </c>
      <c r="J217" s="77" t="s">
        <v>18</v>
      </c>
      <c r="K217" s="77" t="s">
        <v>1004</v>
      </c>
      <c r="L217" s="77" t="s">
        <v>1005</v>
      </c>
      <c r="M217" s="77"/>
      <c r="N217" s="103">
        <v>216</v>
      </c>
      <c r="O217" s="229">
        <v>32.59</v>
      </c>
      <c r="P217" s="230">
        <v>0</v>
      </c>
      <c r="Q217" s="229"/>
      <c r="R217" s="232"/>
      <c r="S217" s="230">
        <v>0</v>
      </c>
      <c r="T217" s="229">
        <f t="shared" si="3"/>
        <v>32.59</v>
      </c>
      <c r="U217" s="104"/>
    </row>
    <row r="218" s="47" customFormat="1" spans="1:21">
      <c r="A218" s="74">
        <v>217</v>
      </c>
      <c r="B218" s="226" t="s">
        <v>437</v>
      </c>
      <c r="C218" s="244" t="s">
        <v>585</v>
      </c>
      <c r="D218" s="106">
        <v>0.641666666666674</v>
      </c>
      <c r="E218" s="107">
        <v>0.740277777777778</v>
      </c>
      <c r="F218" s="107">
        <v>0.758333333333334</v>
      </c>
      <c r="G218" s="104" t="s">
        <v>89</v>
      </c>
      <c r="H218" s="77" t="s">
        <v>17</v>
      </c>
      <c r="I218" s="77" t="s">
        <v>31</v>
      </c>
      <c r="J218" s="77" t="s">
        <v>41</v>
      </c>
      <c r="K218" s="77" t="s">
        <v>519</v>
      </c>
      <c r="L218" s="129" t="s">
        <v>97</v>
      </c>
      <c r="M218" s="77"/>
      <c r="N218" s="103">
        <v>217</v>
      </c>
      <c r="O218" s="229">
        <v>32.78</v>
      </c>
      <c r="P218" s="230">
        <v>0</v>
      </c>
      <c r="Q218" s="229"/>
      <c r="R218" s="232"/>
      <c r="S218" s="230">
        <v>0</v>
      </c>
      <c r="T218" s="229">
        <f t="shared" si="3"/>
        <v>32.78</v>
      </c>
      <c r="U218" s="104"/>
    </row>
    <row r="219" s="47" customFormat="1" spans="1:21">
      <c r="A219" s="74">
        <v>218</v>
      </c>
      <c r="B219" s="226" t="s">
        <v>437</v>
      </c>
      <c r="C219" s="244" t="s">
        <v>585</v>
      </c>
      <c r="D219" s="106">
        <v>0.645833333333341</v>
      </c>
      <c r="E219" s="107">
        <v>0.741666666666667</v>
      </c>
      <c r="F219" s="107">
        <v>0.759722222222223</v>
      </c>
      <c r="G219" s="104" t="s">
        <v>89</v>
      </c>
      <c r="H219" s="77" t="s">
        <v>101</v>
      </c>
      <c r="I219" s="77" t="s">
        <v>72</v>
      </c>
      <c r="J219" s="77" t="s">
        <v>186</v>
      </c>
      <c r="K219" s="77" t="s">
        <v>187</v>
      </c>
      <c r="L219" s="77" t="s">
        <v>535</v>
      </c>
      <c r="M219" s="77"/>
      <c r="N219" s="103">
        <v>218</v>
      </c>
      <c r="O219" s="229">
        <v>32.78</v>
      </c>
      <c r="P219" s="230">
        <v>0</v>
      </c>
      <c r="Q219" s="229"/>
      <c r="R219" s="232"/>
      <c r="S219" s="230">
        <v>0</v>
      </c>
      <c r="T219" s="229">
        <f t="shared" si="3"/>
        <v>32.78</v>
      </c>
      <c r="U219" s="104"/>
    </row>
  </sheetData>
  <autoFilter ref="A1:U219">
    <extLst/>
  </autoFilter>
  <sortState ref="A2:V219">
    <sortCondition ref="A2:A219"/>
  </sortState>
  <pageMargins left="0.235416666666667" right="0.235416666666667" top="0.747916666666667" bottom="0.747916666666667" header="0.313888888888889" footer="0.313888888888889"/>
  <pageSetup paperSize="9" fitToHeight="0" orientation="landscape"/>
  <headerFooter>
    <oddHeader>&amp;LBRC AREA 4 CT QUALIFIER&amp;CBISHOP BURTON COLLEGE
Saturday 8th April 2017&amp;R&amp;18BY CLUB</oddHeader>
    <oddFooter>&amp;CPage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11"/>
  <sheetViews>
    <sheetView topLeftCell="O1" workbookViewId="0">
      <selection activeCell="V11" sqref="A3:V11"/>
    </sheetView>
  </sheetViews>
  <sheetFormatPr defaultColWidth="9.1047619047619" defaultRowHeight="15"/>
  <cols>
    <col min="1" max="1" width="10.1047619047619" style="48" customWidth="1"/>
    <col min="2" max="2" width="6.55238095238095" style="48" customWidth="1"/>
    <col min="3" max="3" width="9" style="48" customWidth="1"/>
    <col min="4" max="4" width="10.6666666666667" style="48" customWidth="1"/>
    <col min="5" max="6" width="6" style="48" customWidth="1"/>
    <col min="7" max="7" width="3.78095238095238" style="48" customWidth="1"/>
    <col min="8" max="8" width="33.4380952380952" style="49" customWidth="1"/>
    <col min="9" max="9" width="23.7809523809524" style="49" customWidth="1"/>
    <col min="10" max="10" width="12.2190476190476" style="49" customWidth="1"/>
    <col min="11" max="11" width="16.2190476190476" style="49" customWidth="1"/>
    <col min="12" max="12" width="28.2190476190476" style="49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1047619047619" style="50"/>
    <col min="22" max="22" width="10.2190476190476" style="49" customWidth="1"/>
    <col min="23" max="16384" width="9.1047619047619" style="49"/>
  </cols>
  <sheetData>
    <row r="1" ht="29.25" customHeight="1" spans="1:16">
      <c r="A1" s="51" t="s">
        <v>1052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6" customFormat="1" ht="60" spans="1:22">
      <c r="A2" s="52" t="s">
        <v>608</v>
      </c>
      <c r="B2" s="52" t="s">
        <v>1</v>
      </c>
      <c r="C2" s="52" t="s">
        <v>609</v>
      </c>
      <c r="D2" s="53" t="s">
        <v>610</v>
      </c>
      <c r="E2" s="53" t="s">
        <v>3</v>
      </c>
      <c r="F2" s="53" t="s">
        <v>4</v>
      </c>
      <c r="G2" s="53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4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s="47" customFormat="1" ht="30" customHeight="1" spans="1:22">
      <c r="A3" s="55">
        <v>203</v>
      </c>
      <c r="B3" s="17" t="s">
        <v>87</v>
      </c>
      <c r="C3" s="56" t="s">
        <v>561</v>
      </c>
      <c r="D3" s="57">
        <v>0.62499999999999</v>
      </c>
      <c r="E3" s="57">
        <v>0.7125</v>
      </c>
      <c r="F3" s="57">
        <v>0.733333333333333</v>
      </c>
      <c r="G3" s="17" t="s">
        <v>16</v>
      </c>
      <c r="H3" s="33" t="s">
        <v>30</v>
      </c>
      <c r="I3" s="33" t="s">
        <v>72</v>
      </c>
      <c r="J3" s="33" t="s">
        <v>41</v>
      </c>
      <c r="K3" s="33" t="s">
        <v>566</v>
      </c>
      <c r="L3" s="33" t="s">
        <v>984</v>
      </c>
      <c r="M3" s="33"/>
      <c r="N3" s="55">
        <v>203</v>
      </c>
      <c r="O3" s="63">
        <f>VLOOKUP(A3,HTcorescores,15)</f>
        <v>28.16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28.16</v>
      </c>
      <c r="U3" s="67">
        <f>RANK(T3,$T$3:$T$10,1)</f>
        <v>1</v>
      </c>
      <c r="V3" s="68">
        <f>VLOOKUP(A3,HTcorescores,21)</f>
        <v>0</v>
      </c>
    </row>
    <row r="4" s="47" customFormat="1" ht="30" customHeight="1" spans="1:22">
      <c r="A4" s="55">
        <v>207</v>
      </c>
      <c r="B4" s="17" t="s">
        <v>87</v>
      </c>
      <c r="C4" s="56" t="s">
        <v>561</v>
      </c>
      <c r="D4" s="57">
        <v>0.633333333333322</v>
      </c>
      <c r="E4" s="57">
        <v>0.718055555555555</v>
      </c>
      <c r="F4" s="57">
        <v>0.738888888888889</v>
      </c>
      <c r="G4" s="29" t="s">
        <v>16</v>
      </c>
      <c r="H4" s="58" t="s">
        <v>17</v>
      </c>
      <c r="I4" s="33" t="s">
        <v>72</v>
      </c>
      <c r="J4" s="58" t="s">
        <v>992</v>
      </c>
      <c r="K4" s="58" t="s">
        <v>36</v>
      </c>
      <c r="L4" s="58" t="s">
        <v>37</v>
      </c>
      <c r="M4" s="58"/>
      <c r="N4" s="55">
        <v>207</v>
      </c>
      <c r="O4" s="63">
        <f>VLOOKUP(A4,HTcorescores,15)</f>
        <v>31.32</v>
      </c>
      <c r="P4" s="63">
        <f>VLOOKUP(A4,HTcorescores,16)</f>
        <v>4</v>
      </c>
      <c r="Q4" s="63">
        <f>VLOOKUP(A4,HTcorescores,17)</f>
        <v>0</v>
      </c>
      <c r="R4" s="63">
        <f>VLOOKUP(A4,HTcorescores,18)</f>
        <v>0</v>
      </c>
      <c r="S4" s="63">
        <f>VLOOKUP(A4,HTcorescores,19)</f>
        <v>0</v>
      </c>
      <c r="T4" s="63">
        <f>VLOOKUP(A4,HTcorescores,20)</f>
        <v>35.32</v>
      </c>
      <c r="U4" s="67">
        <f>RANK(T4,$T$3:$T$10,1)</f>
        <v>2</v>
      </c>
      <c r="V4" s="68">
        <f>VLOOKUP(A4,HTcorescores,21)</f>
        <v>0</v>
      </c>
    </row>
    <row r="5" s="47" customFormat="1" ht="30" customHeight="1" spans="1:22">
      <c r="A5" s="55">
        <v>205</v>
      </c>
      <c r="B5" s="17" t="s">
        <v>87</v>
      </c>
      <c r="C5" s="56" t="s">
        <v>561</v>
      </c>
      <c r="D5" s="59">
        <v>0.629166666666656</v>
      </c>
      <c r="E5" s="57">
        <v>0.715277777777778</v>
      </c>
      <c r="F5" s="57">
        <v>0.736111111111111</v>
      </c>
      <c r="G5" s="17" t="s">
        <v>16</v>
      </c>
      <c r="H5" s="43" t="s">
        <v>619</v>
      </c>
      <c r="I5" s="43" t="s">
        <v>967</v>
      </c>
      <c r="J5" s="43" t="s">
        <v>966</v>
      </c>
      <c r="K5" s="43" t="s">
        <v>966</v>
      </c>
      <c r="L5" s="43" t="s">
        <v>966</v>
      </c>
      <c r="M5" s="64"/>
      <c r="N5" s="55">
        <v>205</v>
      </c>
      <c r="O5" s="63">
        <f>VLOOKUP(A5,HTcorescores,15)</f>
        <v>35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1.6</v>
      </c>
      <c r="S5" s="63">
        <f>VLOOKUP(A5,HTcorescores,19)</f>
        <v>0</v>
      </c>
      <c r="T5" s="63">
        <f>VLOOKUP(A5,HTcorescores,20)</f>
        <v>36.6</v>
      </c>
      <c r="U5" s="67">
        <f>RANK(T5,$T$3:$T$10,1)</f>
        <v>3</v>
      </c>
      <c r="V5" s="68">
        <f>VLOOKUP(A5,HTcorescores,21)</f>
        <v>0</v>
      </c>
    </row>
    <row r="6" s="47" customFormat="1" ht="30" customHeight="1" spans="1:22">
      <c r="A6" s="55">
        <v>201</v>
      </c>
      <c r="B6" s="17" t="s">
        <v>87</v>
      </c>
      <c r="C6" s="56" t="s">
        <v>561</v>
      </c>
      <c r="D6" s="59">
        <v>0.620833333333324</v>
      </c>
      <c r="E6" s="57">
        <v>0.709722222222222</v>
      </c>
      <c r="F6" s="57">
        <v>0.730555555555556</v>
      </c>
      <c r="G6" s="17" t="s">
        <v>16</v>
      </c>
      <c r="H6" s="43" t="s">
        <v>619</v>
      </c>
      <c r="I6" s="43" t="s">
        <v>967</v>
      </c>
      <c r="J6" s="43" t="s">
        <v>982</v>
      </c>
      <c r="K6" s="43" t="s">
        <v>77</v>
      </c>
      <c r="L6" s="43" t="s">
        <v>983</v>
      </c>
      <c r="M6" s="64"/>
      <c r="N6" s="55">
        <v>201</v>
      </c>
      <c r="O6" s="63">
        <f>VLOOKUP(A6,HTcorescores,15)</f>
        <v>33.95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6.4</v>
      </c>
      <c r="S6" s="63">
        <f>VLOOKUP(A6,HTcorescores,19)</f>
        <v>0</v>
      </c>
      <c r="T6" s="63">
        <f>VLOOKUP(A6,HTcorescores,20)</f>
        <v>40.35</v>
      </c>
      <c r="U6" s="67">
        <f>RANK(T6,$T$3:$T$10,1)</f>
        <v>4</v>
      </c>
      <c r="V6" s="68">
        <f>VLOOKUP(A6,HTcorescores,21)</f>
        <v>0</v>
      </c>
    </row>
    <row r="7" s="47" customFormat="1" ht="30" customHeight="1" spans="1:22">
      <c r="A7" s="55">
        <v>197</v>
      </c>
      <c r="B7" s="17" t="s">
        <v>87</v>
      </c>
      <c r="C7" s="56" t="s">
        <v>561</v>
      </c>
      <c r="D7" s="57">
        <v>0.612499999999992</v>
      </c>
      <c r="E7" s="57">
        <v>0.704166666666667</v>
      </c>
      <c r="F7" s="57">
        <v>0.725</v>
      </c>
      <c r="G7" s="29" t="s">
        <v>16</v>
      </c>
      <c r="H7" s="43" t="s">
        <v>619</v>
      </c>
      <c r="I7" s="43" t="s">
        <v>967</v>
      </c>
      <c r="J7" s="43" t="s">
        <v>180</v>
      </c>
      <c r="K7" s="43" t="s">
        <v>583</v>
      </c>
      <c r="L7" s="43" t="s">
        <v>974</v>
      </c>
      <c r="M7" s="64"/>
      <c r="N7" s="55">
        <v>197</v>
      </c>
      <c r="O7" s="63">
        <f>VLOOKUP(A7,HTcorescores,15)</f>
        <v>43.42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0</v>
      </c>
      <c r="S7" s="63">
        <f>VLOOKUP(A7,HTcorescores,19)</f>
        <v>0</v>
      </c>
      <c r="T7" s="63">
        <f>VLOOKUP(A7,HTcorescores,20)</f>
        <v>43.42</v>
      </c>
      <c r="U7" s="67">
        <f>RANK(T7,$T$3:$T$10,1)</f>
        <v>5</v>
      </c>
      <c r="V7" s="68">
        <f>VLOOKUP(A7,HTcorescores,21)</f>
        <v>0</v>
      </c>
    </row>
    <row r="8" s="47" customFormat="1" ht="30" customHeight="1" spans="1:22">
      <c r="A8" s="55">
        <v>193</v>
      </c>
      <c r="B8" s="17" t="s">
        <v>87</v>
      </c>
      <c r="C8" s="56" t="s">
        <v>561</v>
      </c>
      <c r="D8" s="57">
        <v>0.604166666666667</v>
      </c>
      <c r="E8" s="57">
        <v>0.698611111111111</v>
      </c>
      <c r="F8" s="57">
        <v>0.719444444444444</v>
      </c>
      <c r="G8" s="29" t="s">
        <v>16</v>
      </c>
      <c r="H8" s="43" t="s">
        <v>619</v>
      </c>
      <c r="I8" s="43" t="s">
        <v>967</v>
      </c>
      <c r="J8" s="43" t="s">
        <v>968</v>
      </c>
      <c r="K8" s="43" t="s">
        <v>870</v>
      </c>
      <c r="L8" s="43" t="s">
        <v>969</v>
      </c>
      <c r="M8" s="64"/>
      <c r="N8" s="55">
        <v>193</v>
      </c>
      <c r="O8" s="63">
        <f>VLOOKUP(A8,HTcorescores,15)</f>
        <v>50</v>
      </c>
      <c r="P8" s="63">
        <f>VLOOKUP(A8,HTcorescores,16)</f>
        <v>4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54</v>
      </c>
      <c r="U8" s="67">
        <f>RANK(T8,$T$3:$T$10,1)</f>
        <v>6</v>
      </c>
      <c r="V8" s="68">
        <f>VLOOKUP(A8,HTcorescores,21)</f>
        <v>0</v>
      </c>
    </row>
    <row r="9" s="47" customFormat="1" ht="30" customHeight="1" spans="1:22">
      <c r="A9" s="55">
        <v>199</v>
      </c>
      <c r="B9" s="17" t="s">
        <v>87</v>
      </c>
      <c r="C9" s="56" t="s">
        <v>561</v>
      </c>
      <c r="D9" s="59">
        <v>0.616666666666658</v>
      </c>
      <c r="E9" s="57">
        <v>0.706944444444444</v>
      </c>
      <c r="F9" s="57">
        <v>0.727777777777778</v>
      </c>
      <c r="G9" s="29" t="s">
        <v>16</v>
      </c>
      <c r="H9" s="60" t="s">
        <v>182</v>
      </c>
      <c r="I9" s="33" t="s">
        <v>72</v>
      </c>
      <c r="J9" s="33" t="s">
        <v>241</v>
      </c>
      <c r="K9" s="33" t="s">
        <v>976</v>
      </c>
      <c r="L9" s="33" t="s">
        <v>977</v>
      </c>
      <c r="M9" s="64"/>
      <c r="N9" s="55">
        <v>199</v>
      </c>
      <c r="O9" s="63">
        <f>VLOOKUP(A9,HTcorescores,15)</f>
        <v>30</v>
      </c>
      <c r="P9" s="63">
        <f>VLOOKUP(A9,HTcorescores,16)</f>
        <v>4</v>
      </c>
      <c r="Q9" s="63">
        <f>VLOOKUP(A9,HTcorescores,17)</f>
        <v>0</v>
      </c>
      <c r="R9" s="63">
        <f>VLOOKUP(A9,HTcorescores,18)</f>
        <v>0</v>
      </c>
      <c r="S9" s="63" t="str">
        <f>VLOOKUP(A9,HTcorescores,19)</f>
        <v>M/F 16</v>
      </c>
      <c r="T9" s="63" t="str">
        <f>VLOOKUP(A9,HTcorescores,20)</f>
        <v>E</v>
      </c>
      <c r="U9" s="67" t="s">
        <v>639</v>
      </c>
      <c r="V9" s="68">
        <f>VLOOKUP(A9,HTcorescores,21)</f>
        <v>0</v>
      </c>
    </row>
    <row r="10" s="47" customFormat="1" ht="30" customHeight="1" spans="1:22">
      <c r="A10" s="55">
        <v>195</v>
      </c>
      <c r="B10" s="17" t="s">
        <v>87</v>
      </c>
      <c r="C10" s="56" t="s">
        <v>561</v>
      </c>
      <c r="D10" s="59">
        <v>0.608333333333326</v>
      </c>
      <c r="E10" s="57">
        <v>0.701388888888889</v>
      </c>
      <c r="F10" s="57">
        <v>0.722222222222222</v>
      </c>
      <c r="G10" s="29" t="s">
        <v>16</v>
      </c>
      <c r="H10" s="61" t="s">
        <v>26</v>
      </c>
      <c r="I10" s="61" t="s">
        <v>72</v>
      </c>
      <c r="J10" s="61" t="s">
        <v>68</v>
      </c>
      <c r="K10" s="61" t="s">
        <v>69</v>
      </c>
      <c r="L10" s="61" t="s">
        <v>970</v>
      </c>
      <c r="M10" s="64"/>
      <c r="N10" s="55">
        <v>195</v>
      </c>
      <c r="O10" s="63" t="str">
        <f>VLOOKUP(A10,HTcorescores,15)</f>
        <v>W/D</v>
      </c>
      <c r="P10" s="63" t="str">
        <f>VLOOKUP(A10,HTcorescores,16)</f>
        <v>W/D</v>
      </c>
      <c r="Q10" s="63" t="str">
        <f>VLOOKUP(A10,HTcorescores,17)</f>
        <v>W/D</v>
      </c>
      <c r="R10" s="63" t="str">
        <f>VLOOKUP(A10,HTcorescores,18)</f>
        <v>W/D</v>
      </c>
      <c r="S10" s="63" t="str">
        <f>VLOOKUP(A10,HTcorescores,19)</f>
        <v>W/D</v>
      </c>
      <c r="T10" s="63" t="str">
        <f>VLOOKUP(A10,HTcorescores,20)</f>
        <v>W/D</v>
      </c>
      <c r="U10" s="67" t="s">
        <v>169</v>
      </c>
      <c r="V10" s="68">
        <f>VLOOKUP(A10,HTcorescores,21)</f>
        <v>0</v>
      </c>
    </row>
    <row r="11" s="47" customFormat="1" ht="30" customHeight="1" spans="1:22">
      <c r="A11" s="55">
        <v>209</v>
      </c>
      <c r="B11" s="17" t="s">
        <v>87</v>
      </c>
      <c r="C11" s="56" t="s">
        <v>561</v>
      </c>
      <c r="D11" s="59">
        <v>0.637499999999988</v>
      </c>
      <c r="E11" s="57">
        <v>0.720833333333333</v>
      </c>
      <c r="F11" s="57">
        <v>0.741666666666667</v>
      </c>
      <c r="G11" s="13" t="s">
        <v>16</v>
      </c>
      <c r="H11" s="34" t="s">
        <v>560</v>
      </c>
      <c r="I11" s="34"/>
      <c r="J11" s="34"/>
      <c r="K11" s="34"/>
      <c r="L11" s="34"/>
      <c r="M11" s="64"/>
      <c r="N11" s="55">
        <v>209</v>
      </c>
      <c r="O11" s="63" t="str">
        <f>VLOOKUP(A11,HTcorescores,15)</f>
        <v>W/D</v>
      </c>
      <c r="P11" s="63" t="str">
        <f>VLOOKUP(A11,HTcorescores,16)</f>
        <v>w/d</v>
      </c>
      <c r="Q11" s="63" t="str">
        <f>VLOOKUP(A11,HTcorescores,17)</f>
        <v>w/d</v>
      </c>
      <c r="R11" s="63" t="str">
        <f>VLOOKUP(A11,HTcorescores,18)</f>
        <v>w/d</v>
      </c>
      <c r="S11" s="63" t="str">
        <f>VLOOKUP(A11,HTcorescores,19)</f>
        <v>w/d</v>
      </c>
      <c r="T11" s="63" t="str">
        <f>VLOOKUP(A11,HTcorescores,20)</f>
        <v>w/d</v>
      </c>
      <c r="U11" s="67" t="s">
        <v>560</v>
      </c>
      <c r="V11" s="68">
        <f>VLOOKUP(A11,HTcorescores,21)</f>
        <v>0</v>
      </c>
    </row>
  </sheetData>
  <sortState ref="A3:V11">
    <sortCondition ref="U3:U11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9" fitToHeight="0" orientation="landscape"/>
  <headerFooter>
    <oddFooter>&amp;CPage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topLeftCell="A129" workbookViewId="0">
      <selection activeCell="G121" sqref="G121"/>
    </sheetView>
  </sheetViews>
  <sheetFormatPr defaultColWidth="9.1047619047619" defaultRowHeight="15"/>
  <cols>
    <col min="1" max="1" width="11.1047619047619" style="45" customWidth="1"/>
    <col min="2" max="2" width="2.43809523809524" style="1" customWidth="1"/>
    <col min="3" max="3" width="10" customWidth="1"/>
    <col min="4" max="4" width="23.6666666666667" customWidth="1"/>
    <col min="5" max="5" width="28.8857142857143" customWidth="1"/>
    <col min="6" max="6" width="26.4380952380952" customWidth="1"/>
    <col min="7" max="7" width="18.1047619047619" customWidth="1"/>
    <col min="8" max="8" width="18" customWidth="1"/>
    <col min="9" max="9" width="30" customWidth="1"/>
    <col min="10" max="10" width="14.552380952381" customWidth="1"/>
  </cols>
  <sheetData>
    <row r="1" ht="15.75" spans="1:10">
      <c r="A1" s="45" t="s">
        <v>0</v>
      </c>
      <c r="B1" s="3"/>
      <c r="C1" s="5" t="s">
        <v>1053</v>
      </c>
      <c r="D1" s="7" t="s">
        <v>5</v>
      </c>
      <c r="E1" s="30" t="s">
        <v>7</v>
      </c>
      <c r="F1" s="30" t="s">
        <v>8</v>
      </c>
      <c r="G1" s="30" t="s">
        <v>9</v>
      </c>
      <c r="H1" s="30" t="s">
        <v>10</v>
      </c>
      <c r="I1" s="30" t="s">
        <v>11</v>
      </c>
      <c r="J1" s="30" t="s">
        <v>12</v>
      </c>
    </row>
    <row r="2" ht="15.75" spans="1:10">
      <c r="A2" s="45">
        <v>232</v>
      </c>
      <c r="B2" s="1" t="s">
        <v>87</v>
      </c>
      <c r="C2" s="24" t="s">
        <v>88</v>
      </c>
      <c r="D2" s="16" t="s">
        <v>15</v>
      </c>
      <c r="E2" s="31" t="s">
        <v>75</v>
      </c>
      <c r="F2" s="31" t="s">
        <v>127</v>
      </c>
      <c r="G2" s="31" t="s">
        <v>128</v>
      </c>
      <c r="H2" s="31" t="s">
        <v>129</v>
      </c>
      <c r="I2" s="31" t="s">
        <v>130</v>
      </c>
      <c r="J2" s="33"/>
    </row>
    <row r="3" ht="15.75" spans="1:10">
      <c r="A3" s="45">
        <v>243</v>
      </c>
      <c r="B3" s="1" t="s">
        <v>87</v>
      </c>
      <c r="C3" s="24" t="s">
        <v>88</v>
      </c>
      <c r="D3" s="16" t="s">
        <v>15</v>
      </c>
      <c r="E3" s="31" t="s">
        <v>75</v>
      </c>
      <c r="F3" s="31" t="s">
        <v>127</v>
      </c>
      <c r="G3" s="31" t="s">
        <v>163</v>
      </c>
      <c r="H3" s="31" t="s">
        <v>164</v>
      </c>
      <c r="I3" s="31" t="s">
        <v>165</v>
      </c>
      <c r="J3" s="31"/>
    </row>
    <row r="4" ht="15.75" spans="1:10">
      <c r="A4" s="45">
        <v>264</v>
      </c>
      <c r="B4" s="1" t="s">
        <v>189</v>
      </c>
      <c r="C4" s="24" t="s">
        <v>88</v>
      </c>
      <c r="D4" s="16" t="s">
        <v>15</v>
      </c>
      <c r="E4" s="31" t="s">
        <v>75</v>
      </c>
      <c r="F4" s="31" t="s">
        <v>127</v>
      </c>
      <c r="G4" s="31" t="s">
        <v>216</v>
      </c>
      <c r="H4" s="31" t="s">
        <v>217</v>
      </c>
      <c r="I4" s="31" t="s">
        <v>218</v>
      </c>
      <c r="J4" s="33"/>
    </row>
    <row r="5" ht="15.75" spans="1:10">
      <c r="A5" s="45">
        <v>275</v>
      </c>
      <c r="B5" s="1" t="s">
        <v>189</v>
      </c>
      <c r="C5" s="24" t="s">
        <v>88</v>
      </c>
      <c r="D5" s="16" t="s">
        <v>15</v>
      </c>
      <c r="E5" s="31" t="s">
        <v>75</v>
      </c>
      <c r="F5" s="31" t="s">
        <v>127</v>
      </c>
      <c r="G5" s="31" t="s">
        <v>1054</v>
      </c>
      <c r="H5" s="31" t="s">
        <v>247</v>
      </c>
      <c r="I5" s="31" t="s">
        <v>248</v>
      </c>
      <c r="J5" s="33"/>
    </row>
    <row r="6" ht="15.75" spans="1:10">
      <c r="A6" s="45">
        <v>233</v>
      </c>
      <c r="B6" s="1" t="s">
        <v>87</v>
      </c>
      <c r="C6" s="24" t="s">
        <v>88</v>
      </c>
      <c r="D6" s="16" t="s">
        <v>15</v>
      </c>
      <c r="E6" s="33" t="s">
        <v>131</v>
      </c>
      <c r="F6" s="33" t="s">
        <v>132</v>
      </c>
      <c r="G6" s="33" t="s">
        <v>133</v>
      </c>
      <c r="H6" s="33" t="s">
        <v>119</v>
      </c>
      <c r="I6" s="33" t="s">
        <v>134</v>
      </c>
      <c r="J6" s="33"/>
    </row>
    <row r="7" ht="15.75" spans="1:10">
      <c r="A7" s="45">
        <v>244</v>
      </c>
      <c r="B7" s="1" t="s">
        <v>87</v>
      </c>
      <c r="C7" s="24" t="s">
        <v>88</v>
      </c>
      <c r="D7" s="16" t="s">
        <v>15</v>
      </c>
      <c r="E7" s="33" t="s">
        <v>131</v>
      </c>
      <c r="F7" s="33" t="s">
        <v>132</v>
      </c>
      <c r="G7" s="33" t="s">
        <v>166</v>
      </c>
      <c r="H7" s="33" t="s">
        <v>167</v>
      </c>
      <c r="I7" s="33" t="s">
        <v>168</v>
      </c>
      <c r="J7" s="33"/>
    </row>
    <row r="8" ht="15.75" spans="1:10">
      <c r="A8" s="45">
        <v>265</v>
      </c>
      <c r="B8" s="1" t="s">
        <v>189</v>
      </c>
      <c r="C8" s="24" t="s">
        <v>88</v>
      </c>
      <c r="D8" s="16" t="s">
        <v>15</v>
      </c>
      <c r="E8" s="33" t="s">
        <v>131</v>
      </c>
      <c r="F8" s="33" t="s">
        <v>132</v>
      </c>
      <c r="G8" s="33" t="s">
        <v>219</v>
      </c>
      <c r="H8" s="33" t="s">
        <v>220</v>
      </c>
      <c r="I8" s="33" t="s">
        <v>221</v>
      </c>
      <c r="J8" s="31"/>
    </row>
    <row r="9" ht="15.75" spans="1:10">
      <c r="A9" s="45">
        <v>276</v>
      </c>
      <c r="B9" s="1" t="s">
        <v>189</v>
      </c>
      <c r="C9" s="24" t="s">
        <v>88</v>
      </c>
      <c r="D9" s="16" t="s">
        <v>15</v>
      </c>
      <c r="E9" s="33" t="s">
        <v>131</v>
      </c>
      <c r="F9" s="33" t="s">
        <v>132</v>
      </c>
      <c r="G9" s="33" t="s">
        <v>249</v>
      </c>
      <c r="H9" s="33" t="s">
        <v>250</v>
      </c>
      <c r="I9" s="33" t="s">
        <v>251</v>
      </c>
      <c r="J9" s="33"/>
    </row>
    <row r="10" ht="15.75" spans="1:10">
      <c r="A10" s="45">
        <v>224</v>
      </c>
      <c r="B10" s="1" t="s">
        <v>87</v>
      </c>
      <c r="C10" s="24" t="s">
        <v>88</v>
      </c>
      <c r="D10" s="16" t="s">
        <v>15</v>
      </c>
      <c r="E10" s="33" t="s">
        <v>93</v>
      </c>
      <c r="F10" s="33" t="s">
        <v>94</v>
      </c>
      <c r="G10" s="33" t="s">
        <v>95</v>
      </c>
      <c r="H10" s="33" t="s">
        <v>96</v>
      </c>
      <c r="I10" s="33" t="s">
        <v>97</v>
      </c>
      <c r="J10" s="33"/>
    </row>
    <row r="11" ht="15.75" spans="1:10">
      <c r="A11" s="45">
        <v>235</v>
      </c>
      <c r="B11" s="1" t="s">
        <v>87</v>
      </c>
      <c r="C11" s="24" t="s">
        <v>88</v>
      </c>
      <c r="D11" s="16" t="s">
        <v>15</v>
      </c>
      <c r="E11" s="33" t="s">
        <v>93</v>
      </c>
      <c r="F11" s="33" t="s">
        <v>94</v>
      </c>
      <c r="G11" s="33" t="s">
        <v>138</v>
      </c>
      <c r="H11" s="33" t="s">
        <v>139</v>
      </c>
      <c r="I11" s="33" t="s">
        <v>140</v>
      </c>
      <c r="J11" s="33"/>
    </row>
    <row r="12" ht="15.75" spans="1:10">
      <c r="A12" s="45">
        <v>256</v>
      </c>
      <c r="B12" s="1" t="s">
        <v>189</v>
      </c>
      <c r="C12" s="24" t="s">
        <v>88</v>
      </c>
      <c r="D12" s="16" t="s">
        <v>15</v>
      </c>
      <c r="E12" s="33" t="s">
        <v>93</v>
      </c>
      <c r="F12" s="33" t="s">
        <v>94</v>
      </c>
      <c r="G12" s="33" t="s">
        <v>193</v>
      </c>
      <c r="H12" s="33" t="s">
        <v>194</v>
      </c>
      <c r="I12" s="33" t="s">
        <v>195</v>
      </c>
      <c r="J12" s="33"/>
    </row>
    <row r="13" ht="15.75" spans="1:10">
      <c r="A13" s="45">
        <v>267</v>
      </c>
      <c r="B13" s="1" t="s">
        <v>189</v>
      </c>
      <c r="C13" s="24" t="s">
        <v>88</v>
      </c>
      <c r="D13" s="16" t="s">
        <v>15</v>
      </c>
      <c r="E13" s="33" t="s">
        <v>93</v>
      </c>
      <c r="F13" s="33" t="s">
        <v>94</v>
      </c>
      <c r="G13" s="33" t="s">
        <v>225</v>
      </c>
      <c r="H13" s="33" t="s">
        <v>226</v>
      </c>
      <c r="I13" s="33" t="s">
        <v>227</v>
      </c>
      <c r="J13" s="33"/>
    </row>
    <row r="14" ht="15.75" spans="1:10">
      <c r="A14" s="45">
        <v>231</v>
      </c>
      <c r="B14" s="1" t="s">
        <v>87</v>
      </c>
      <c r="C14" s="24" t="s">
        <v>88</v>
      </c>
      <c r="D14" s="16" t="s">
        <v>15</v>
      </c>
      <c r="E14" s="33" t="s">
        <v>106</v>
      </c>
      <c r="F14" s="33" t="s">
        <v>124</v>
      </c>
      <c r="G14" s="33" t="s">
        <v>84</v>
      </c>
      <c r="H14" s="33" t="s">
        <v>125</v>
      </c>
      <c r="I14" s="33" t="s">
        <v>126</v>
      </c>
      <c r="J14" s="33"/>
    </row>
    <row r="15" ht="15.75" spans="1:10">
      <c r="A15" s="45">
        <v>242</v>
      </c>
      <c r="B15" s="1" t="s">
        <v>87</v>
      </c>
      <c r="C15" s="24" t="s">
        <v>88</v>
      </c>
      <c r="D15" s="16" t="s">
        <v>15</v>
      </c>
      <c r="E15" s="33" t="s">
        <v>106</v>
      </c>
      <c r="F15" s="33" t="s">
        <v>124</v>
      </c>
      <c r="G15" s="33" t="s">
        <v>160</v>
      </c>
      <c r="H15" s="33" t="s">
        <v>161</v>
      </c>
      <c r="I15" s="33" t="s">
        <v>162</v>
      </c>
      <c r="J15" s="33"/>
    </row>
    <row r="16" ht="15.75" spans="1:10">
      <c r="A16" s="45">
        <v>263</v>
      </c>
      <c r="B16" s="1" t="s">
        <v>189</v>
      </c>
      <c r="C16" s="24" t="s">
        <v>88</v>
      </c>
      <c r="D16" s="16" t="s">
        <v>15</v>
      </c>
      <c r="E16" s="33" t="s">
        <v>106</v>
      </c>
      <c r="F16" s="33" t="s">
        <v>124</v>
      </c>
      <c r="G16" s="33" t="s">
        <v>213</v>
      </c>
      <c r="H16" s="33" t="s">
        <v>214</v>
      </c>
      <c r="I16" s="33" t="s">
        <v>215</v>
      </c>
      <c r="J16" s="33"/>
    </row>
    <row r="17" ht="15.75" spans="1:10">
      <c r="A17" s="45">
        <v>270</v>
      </c>
      <c r="B17" s="1" t="s">
        <v>189</v>
      </c>
      <c r="C17" s="24" t="s">
        <v>88</v>
      </c>
      <c r="D17" s="16" t="s">
        <v>15</v>
      </c>
      <c r="E17" s="33" t="s">
        <v>106</v>
      </c>
      <c r="F17" s="33" t="s">
        <v>124</v>
      </c>
      <c r="G17" s="33" t="s">
        <v>232</v>
      </c>
      <c r="H17" s="33" t="s">
        <v>233</v>
      </c>
      <c r="I17" s="33" t="s">
        <v>234</v>
      </c>
      <c r="J17" s="38"/>
    </row>
    <row r="18" ht="15.75" spans="1:10">
      <c r="A18" s="45">
        <v>227</v>
      </c>
      <c r="B18" s="1" t="s">
        <v>87</v>
      </c>
      <c r="C18" s="24" t="s">
        <v>88</v>
      </c>
      <c r="D18" s="16" t="s">
        <v>15</v>
      </c>
      <c r="E18" s="33" t="s">
        <v>106</v>
      </c>
      <c r="F18" s="33" t="s">
        <v>107</v>
      </c>
      <c r="G18" s="33" t="s">
        <v>108</v>
      </c>
      <c r="H18" s="33" t="s">
        <v>109</v>
      </c>
      <c r="I18" s="33" t="s">
        <v>110</v>
      </c>
      <c r="J18" s="33"/>
    </row>
    <row r="19" ht="15.75" spans="1:10">
      <c r="A19" s="45">
        <v>238</v>
      </c>
      <c r="B19" s="1" t="s">
        <v>87</v>
      </c>
      <c r="C19" s="24" t="s">
        <v>88</v>
      </c>
      <c r="D19" s="16" t="s">
        <v>15</v>
      </c>
      <c r="E19" s="33" t="s">
        <v>106</v>
      </c>
      <c r="F19" s="33" t="s">
        <v>107</v>
      </c>
      <c r="G19" s="33" t="s">
        <v>148</v>
      </c>
      <c r="H19" s="33" t="s">
        <v>149</v>
      </c>
      <c r="I19" s="33" t="s">
        <v>150</v>
      </c>
      <c r="J19" s="38"/>
    </row>
    <row r="20" ht="15.75" spans="1:10">
      <c r="A20" s="45">
        <v>259</v>
      </c>
      <c r="B20" s="1" t="s">
        <v>189</v>
      </c>
      <c r="C20" s="24" t="s">
        <v>88</v>
      </c>
      <c r="D20" s="16" t="s">
        <v>15</v>
      </c>
      <c r="E20" s="33" t="s">
        <v>106</v>
      </c>
      <c r="F20" s="33" t="s">
        <v>107</v>
      </c>
      <c r="G20" s="33" t="s">
        <v>201</v>
      </c>
      <c r="H20" s="33" t="s">
        <v>202</v>
      </c>
      <c r="I20" s="33" t="s">
        <v>203</v>
      </c>
      <c r="J20" s="33"/>
    </row>
    <row r="21" ht="15.75" spans="1:10">
      <c r="A21" s="45">
        <v>274</v>
      </c>
      <c r="B21" s="1" t="s">
        <v>189</v>
      </c>
      <c r="C21" s="24" t="s">
        <v>88</v>
      </c>
      <c r="D21" s="16" t="s">
        <v>15</v>
      </c>
      <c r="E21" s="33" t="s">
        <v>106</v>
      </c>
      <c r="F21" s="33" t="s">
        <v>107</v>
      </c>
      <c r="G21" s="33" t="s">
        <v>244</v>
      </c>
      <c r="H21" s="33" t="s">
        <v>69</v>
      </c>
      <c r="I21" s="33" t="s">
        <v>245</v>
      </c>
      <c r="J21" s="33"/>
    </row>
    <row r="22" ht="15.75" spans="1:10">
      <c r="A22" s="45">
        <v>226</v>
      </c>
      <c r="B22" s="1" t="s">
        <v>87</v>
      </c>
      <c r="C22" s="24" t="s">
        <v>88</v>
      </c>
      <c r="D22" s="16" t="s">
        <v>15</v>
      </c>
      <c r="E22" s="38" t="s">
        <v>101</v>
      </c>
      <c r="F22" s="38" t="s">
        <v>102</v>
      </c>
      <c r="G22" s="38" t="s">
        <v>103</v>
      </c>
      <c r="H22" s="38" t="s">
        <v>104</v>
      </c>
      <c r="I22" s="38" t="s">
        <v>105</v>
      </c>
      <c r="J22" s="33"/>
    </row>
    <row r="23" ht="15.75" spans="1:10">
      <c r="A23" s="45">
        <v>251</v>
      </c>
      <c r="B23" s="1" t="s">
        <v>87</v>
      </c>
      <c r="C23" s="24" t="s">
        <v>88</v>
      </c>
      <c r="D23" s="16" t="s">
        <v>15</v>
      </c>
      <c r="E23" s="38" t="s">
        <v>101</v>
      </c>
      <c r="F23" s="38" t="s">
        <v>102</v>
      </c>
      <c r="G23" s="38" t="s">
        <v>186</v>
      </c>
      <c r="H23" s="38" t="s">
        <v>187</v>
      </c>
      <c r="I23" s="38" t="s">
        <v>188</v>
      </c>
      <c r="J23" s="32"/>
    </row>
    <row r="24" ht="15.75" spans="1:10">
      <c r="A24" s="45">
        <v>258</v>
      </c>
      <c r="B24" s="1" t="s">
        <v>189</v>
      </c>
      <c r="C24" s="24" t="s">
        <v>88</v>
      </c>
      <c r="D24" s="16" t="s">
        <v>15</v>
      </c>
      <c r="E24" s="38" t="s">
        <v>101</v>
      </c>
      <c r="F24" s="38" t="s">
        <v>102</v>
      </c>
      <c r="G24" s="38" t="s">
        <v>128</v>
      </c>
      <c r="H24" s="38" t="s">
        <v>199</v>
      </c>
      <c r="I24" s="38" t="s">
        <v>200</v>
      </c>
      <c r="J24" s="38"/>
    </row>
    <row r="25" ht="15.75" spans="1:10">
      <c r="A25" s="45">
        <v>269</v>
      </c>
      <c r="B25" s="1" t="s">
        <v>189</v>
      </c>
      <c r="C25" s="24" t="s">
        <v>88</v>
      </c>
      <c r="D25" s="16" t="s">
        <v>15</v>
      </c>
      <c r="E25" s="38" t="s">
        <v>101</v>
      </c>
      <c r="F25" s="38" t="s">
        <v>102</v>
      </c>
      <c r="G25" s="38" t="s">
        <v>229</v>
      </c>
      <c r="H25" s="38" t="s">
        <v>230</v>
      </c>
      <c r="I25" s="38" t="s">
        <v>231</v>
      </c>
      <c r="J25" s="33" t="s">
        <v>123</v>
      </c>
    </row>
    <row r="26" ht="15.75" spans="1:10">
      <c r="A26" s="45">
        <v>225</v>
      </c>
      <c r="B26" s="1" t="s">
        <v>87</v>
      </c>
      <c r="C26" s="24" t="s">
        <v>88</v>
      </c>
      <c r="D26" s="16" t="s">
        <v>15</v>
      </c>
      <c r="E26" s="33" t="s">
        <v>98</v>
      </c>
      <c r="F26" s="33" t="s">
        <v>31</v>
      </c>
      <c r="G26" s="33" t="s">
        <v>50</v>
      </c>
      <c r="H26" s="33" t="s">
        <v>99</v>
      </c>
      <c r="I26" s="33" t="s">
        <v>100</v>
      </c>
      <c r="J26" s="33"/>
    </row>
    <row r="27" ht="15.75" spans="1:10">
      <c r="A27" s="45">
        <v>236</v>
      </c>
      <c r="B27" s="1" t="s">
        <v>87</v>
      </c>
      <c r="C27" s="24" t="s">
        <v>88</v>
      </c>
      <c r="D27" s="16" t="s">
        <v>15</v>
      </c>
      <c r="E27" s="33" t="s">
        <v>98</v>
      </c>
      <c r="F27" s="33" t="s">
        <v>31</v>
      </c>
      <c r="G27" s="33" t="s">
        <v>141</v>
      </c>
      <c r="H27" s="33" t="s">
        <v>142</v>
      </c>
      <c r="I27" s="33" t="s">
        <v>143</v>
      </c>
      <c r="J27" s="33"/>
    </row>
    <row r="28" ht="15.75" spans="1:10">
      <c r="A28" s="45">
        <v>257</v>
      </c>
      <c r="B28" s="1" t="s">
        <v>189</v>
      </c>
      <c r="C28" s="24" t="s">
        <v>88</v>
      </c>
      <c r="D28" s="16" t="s">
        <v>15</v>
      </c>
      <c r="E28" s="33" t="s">
        <v>98</v>
      </c>
      <c r="F28" s="33" t="s">
        <v>31</v>
      </c>
      <c r="G28" s="33" t="s">
        <v>196</v>
      </c>
      <c r="H28" s="33" t="s">
        <v>197</v>
      </c>
      <c r="I28" s="33" t="s">
        <v>198</v>
      </c>
      <c r="J28" s="33" t="s">
        <v>123</v>
      </c>
    </row>
    <row r="29" ht="15.75" spans="1:10">
      <c r="A29" s="45">
        <v>268</v>
      </c>
      <c r="B29" s="1" t="s">
        <v>189</v>
      </c>
      <c r="C29" s="24" t="s">
        <v>88</v>
      </c>
      <c r="D29" s="16" t="s">
        <v>15</v>
      </c>
      <c r="E29" s="33" t="s">
        <v>98</v>
      </c>
      <c r="F29" s="33" t="s">
        <v>31</v>
      </c>
      <c r="G29" s="33" t="s">
        <v>138</v>
      </c>
      <c r="H29" s="33" t="s">
        <v>69</v>
      </c>
      <c r="I29" s="33" t="s">
        <v>228</v>
      </c>
      <c r="J29" s="33"/>
    </row>
    <row r="30" ht="15.75" spans="1:10">
      <c r="A30" s="45">
        <v>230</v>
      </c>
      <c r="B30" s="1" t="s">
        <v>87</v>
      </c>
      <c r="C30" s="24" t="s">
        <v>88</v>
      </c>
      <c r="D30" s="16" t="s">
        <v>15</v>
      </c>
      <c r="E30" s="33" t="s">
        <v>30</v>
      </c>
      <c r="F30" s="33" t="s">
        <v>31</v>
      </c>
      <c r="G30" s="33" t="s">
        <v>121</v>
      </c>
      <c r="H30" s="33" t="s">
        <v>33</v>
      </c>
      <c r="I30" s="33" t="s">
        <v>122</v>
      </c>
      <c r="J30" s="33" t="s">
        <v>123</v>
      </c>
    </row>
    <row r="31" ht="15.75" spans="1:10">
      <c r="A31" s="45">
        <v>241</v>
      </c>
      <c r="B31" s="1" t="s">
        <v>87</v>
      </c>
      <c r="C31" s="24" t="s">
        <v>88</v>
      </c>
      <c r="D31" s="16" t="s">
        <v>15</v>
      </c>
      <c r="E31" s="33" t="s">
        <v>30</v>
      </c>
      <c r="F31" s="33" t="s">
        <v>31</v>
      </c>
      <c r="G31" s="33" t="s">
        <v>157</v>
      </c>
      <c r="H31" s="33" t="s">
        <v>158</v>
      </c>
      <c r="I31" s="33" t="s">
        <v>159</v>
      </c>
      <c r="J31" s="33"/>
    </row>
    <row r="32" ht="15.75" spans="1:10">
      <c r="A32" s="45">
        <v>262</v>
      </c>
      <c r="B32" s="1" t="s">
        <v>189</v>
      </c>
      <c r="C32" s="24" t="s">
        <v>88</v>
      </c>
      <c r="D32" s="16" t="s">
        <v>15</v>
      </c>
      <c r="E32" s="33" t="s">
        <v>30</v>
      </c>
      <c r="F32" s="33" t="s">
        <v>31</v>
      </c>
      <c r="G32" s="33" t="s">
        <v>210</v>
      </c>
      <c r="H32" s="33" t="s">
        <v>211</v>
      </c>
      <c r="I32" s="33" t="s">
        <v>212</v>
      </c>
      <c r="J32" s="33"/>
    </row>
    <row r="33" ht="15.75" spans="1:10">
      <c r="A33" s="45">
        <v>273</v>
      </c>
      <c r="B33" s="1" t="s">
        <v>189</v>
      </c>
      <c r="C33" s="24" t="s">
        <v>88</v>
      </c>
      <c r="D33" s="16" t="s">
        <v>15</v>
      </c>
      <c r="E33" s="33" t="s">
        <v>30</v>
      </c>
      <c r="F33" s="33" t="s">
        <v>31</v>
      </c>
      <c r="G33" s="33" t="s">
        <v>241</v>
      </c>
      <c r="H33" s="33" t="s">
        <v>242</v>
      </c>
      <c r="I33" s="33" t="s">
        <v>243</v>
      </c>
      <c r="J33" s="33" t="s">
        <v>123</v>
      </c>
    </row>
    <row r="34" ht="15.75" spans="1:10">
      <c r="A34" s="45">
        <v>223</v>
      </c>
      <c r="B34" s="1" t="s">
        <v>87</v>
      </c>
      <c r="C34" s="24" t="s">
        <v>88</v>
      </c>
      <c r="D34" s="16" t="s">
        <v>15</v>
      </c>
      <c r="E34" s="33" t="s">
        <v>17</v>
      </c>
      <c r="F34" s="33" t="s">
        <v>17</v>
      </c>
      <c r="G34" s="33" t="s">
        <v>90</v>
      </c>
      <c r="H34" s="33" t="s">
        <v>91</v>
      </c>
      <c r="I34" s="33" t="s">
        <v>92</v>
      </c>
      <c r="J34" s="31"/>
    </row>
    <row r="35" ht="15.75" spans="1:10">
      <c r="A35" s="45">
        <v>234</v>
      </c>
      <c r="B35" s="1" t="s">
        <v>87</v>
      </c>
      <c r="C35" s="24" t="s">
        <v>88</v>
      </c>
      <c r="D35" s="16" t="s">
        <v>15</v>
      </c>
      <c r="E35" s="33" t="s">
        <v>17</v>
      </c>
      <c r="F35" s="33" t="s">
        <v>17</v>
      </c>
      <c r="G35" s="33" t="s">
        <v>135</v>
      </c>
      <c r="H35" s="33" t="s">
        <v>136</v>
      </c>
      <c r="I35" s="33" t="s">
        <v>137</v>
      </c>
      <c r="J35" s="33"/>
    </row>
    <row r="36" ht="15.75" spans="1:10">
      <c r="A36" s="45">
        <v>255</v>
      </c>
      <c r="B36" s="1" t="s">
        <v>189</v>
      </c>
      <c r="C36" s="24" t="s">
        <v>88</v>
      </c>
      <c r="D36" s="16" t="s">
        <v>15</v>
      </c>
      <c r="E36" s="33" t="s">
        <v>17</v>
      </c>
      <c r="F36" s="33" t="s">
        <v>17</v>
      </c>
      <c r="G36" s="33" t="s">
        <v>190</v>
      </c>
      <c r="H36" s="33" t="s">
        <v>191</v>
      </c>
      <c r="I36" s="33" t="s">
        <v>192</v>
      </c>
      <c r="J36" s="33"/>
    </row>
    <row r="37" ht="15.75" spans="1:10">
      <c r="A37" s="45">
        <v>266</v>
      </c>
      <c r="B37" s="1" t="s">
        <v>189</v>
      </c>
      <c r="C37" s="24" t="s">
        <v>88</v>
      </c>
      <c r="D37" s="16" t="s">
        <v>15</v>
      </c>
      <c r="E37" s="33" t="s">
        <v>17</v>
      </c>
      <c r="F37" s="33" t="s">
        <v>17</v>
      </c>
      <c r="G37" s="33" t="s">
        <v>222</v>
      </c>
      <c r="H37" s="33" t="s">
        <v>223</v>
      </c>
      <c r="I37" s="33" t="s">
        <v>224</v>
      </c>
      <c r="J37" s="33"/>
    </row>
    <row r="38" ht="15.75" spans="1:10">
      <c r="A38" s="45">
        <v>228</v>
      </c>
      <c r="B38" s="1" t="s">
        <v>87</v>
      </c>
      <c r="C38" s="24" t="s">
        <v>88</v>
      </c>
      <c r="D38" s="16" t="s">
        <v>15</v>
      </c>
      <c r="E38" s="33" t="s">
        <v>111</v>
      </c>
      <c r="F38" s="33" t="s">
        <v>112</v>
      </c>
      <c r="G38" s="33" t="s">
        <v>113</v>
      </c>
      <c r="H38" s="33" t="s">
        <v>114</v>
      </c>
      <c r="I38" s="33" t="s">
        <v>115</v>
      </c>
      <c r="J38" s="33"/>
    </row>
    <row r="39" ht="15.75" spans="1:10">
      <c r="A39" s="45">
        <v>239</v>
      </c>
      <c r="B39" s="1" t="s">
        <v>87</v>
      </c>
      <c r="C39" s="24" t="s">
        <v>88</v>
      </c>
      <c r="D39" s="16" t="s">
        <v>15</v>
      </c>
      <c r="E39" s="33" t="s">
        <v>111</v>
      </c>
      <c r="F39" s="33" t="s">
        <v>112</v>
      </c>
      <c r="G39" s="33" t="s">
        <v>151</v>
      </c>
      <c r="H39" s="33" t="s">
        <v>152</v>
      </c>
      <c r="I39" s="33" t="s">
        <v>153</v>
      </c>
      <c r="J39" s="33"/>
    </row>
    <row r="40" ht="15.75" spans="1:10">
      <c r="A40" s="45">
        <v>260</v>
      </c>
      <c r="B40" s="1" t="s">
        <v>189</v>
      </c>
      <c r="C40" s="24" t="s">
        <v>88</v>
      </c>
      <c r="D40" s="16" t="s">
        <v>15</v>
      </c>
      <c r="E40" s="33" t="s">
        <v>111</v>
      </c>
      <c r="F40" s="33" t="s">
        <v>112</v>
      </c>
      <c r="G40" s="33" t="s">
        <v>204</v>
      </c>
      <c r="H40" s="33" t="s">
        <v>205</v>
      </c>
      <c r="I40" s="33" t="s">
        <v>206</v>
      </c>
      <c r="J40" s="33"/>
    </row>
    <row r="41" ht="15.75" spans="1:10">
      <c r="A41" s="45">
        <v>271</v>
      </c>
      <c r="B41" s="1" t="s">
        <v>189</v>
      </c>
      <c r="C41" s="24" t="s">
        <v>88</v>
      </c>
      <c r="D41" s="16" t="s">
        <v>15</v>
      </c>
      <c r="E41" s="33" t="s">
        <v>111</v>
      </c>
      <c r="F41" s="33" t="s">
        <v>112</v>
      </c>
      <c r="G41" s="33" t="s">
        <v>235</v>
      </c>
      <c r="H41" s="33" t="s">
        <v>236</v>
      </c>
      <c r="I41" s="33" t="s">
        <v>237</v>
      </c>
      <c r="J41" s="33"/>
    </row>
    <row r="42" ht="15.75" spans="1:10">
      <c r="A42" s="45">
        <v>229</v>
      </c>
      <c r="B42" s="1" t="s">
        <v>87</v>
      </c>
      <c r="C42" s="24" t="s">
        <v>88</v>
      </c>
      <c r="D42" s="16" t="s">
        <v>15</v>
      </c>
      <c r="E42" s="33" t="s">
        <v>116</v>
      </c>
      <c r="F42" s="33" t="s">
        <v>117</v>
      </c>
      <c r="G42" s="33" t="s">
        <v>118</v>
      </c>
      <c r="H42" s="33" t="s">
        <v>119</v>
      </c>
      <c r="I42" s="33" t="s">
        <v>120</v>
      </c>
      <c r="J42" s="38"/>
    </row>
    <row r="43" ht="15.75" spans="1:10">
      <c r="A43" s="45">
        <v>240</v>
      </c>
      <c r="B43" s="1" t="s">
        <v>87</v>
      </c>
      <c r="C43" s="24" t="s">
        <v>88</v>
      </c>
      <c r="D43" s="16" t="s">
        <v>15</v>
      </c>
      <c r="E43" s="33" t="s">
        <v>116</v>
      </c>
      <c r="F43" s="33" t="s">
        <v>117</v>
      </c>
      <c r="G43" s="33" t="s">
        <v>154</v>
      </c>
      <c r="H43" s="33" t="s">
        <v>155</v>
      </c>
      <c r="I43" s="33" t="s">
        <v>156</v>
      </c>
      <c r="J43" s="33" t="s">
        <v>123</v>
      </c>
    </row>
    <row r="44" ht="15.75" spans="1:10">
      <c r="A44" s="45">
        <v>261</v>
      </c>
      <c r="B44" s="1" t="s">
        <v>189</v>
      </c>
      <c r="C44" s="24" t="s">
        <v>88</v>
      </c>
      <c r="D44" s="16" t="s">
        <v>15</v>
      </c>
      <c r="E44" s="33" t="s">
        <v>116</v>
      </c>
      <c r="F44" s="33" t="s">
        <v>117</v>
      </c>
      <c r="G44" s="33" t="s">
        <v>207</v>
      </c>
      <c r="H44" s="33" t="s">
        <v>208</v>
      </c>
      <c r="I44" s="33" t="s">
        <v>209</v>
      </c>
      <c r="J44" s="33" t="s">
        <v>123</v>
      </c>
    </row>
    <row r="45" ht="15.75" spans="1:10">
      <c r="A45" s="45">
        <v>272</v>
      </c>
      <c r="B45" s="1" t="s">
        <v>189</v>
      </c>
      <c r="C45" s="24" t="s">
        <v>88</v>
      </c>
      <c r="D45" s="16" t="s">
        <v>15</v>
      </c>
      <c r="E45" s="33" t="s">
        <v>116</v>
      </c>
      <c r="F45" s="33" t="s">
        <v>117</v>
      </c>
      <c r="G45" s="33" t="s">
        <v>238</v>
      </c>
      <c r="H45" s="33" t="s">
        <v>239</v>
      </c>
      <c r="I45" s="33" t="s">
        <v>240</v>
      </c>
      <c r="J45" s="33"/>
    </row>
    <row r="46" ht="15.75" spans="1:10">
      <c r="A46" s="45">
        <v>202</v>
      </c>
      <c r="B46" s="1" t="s">
        <v>13</v>
      </c>
      <c r="C46" s="14" t="s">
        <v>14</v>
      </c>
      <c r="D46" s="16" t="s">
        <v>15</v>
      </c>
      <c r="E46" s="33" t="s">
        <v>21</v>
      </c>
      <c r="F46" s="33" t="s">
        <v>22</v>
      </c>
      <c r="G46" s="33" t="s">
        <v>23</v>
      </c>
      <c r="H46" s="33" t="s">
        <v>24</v>
      </c>
      <c r="I46" s="33" t="s">
        <v>25</v>
      </c>
      <c r="J46" s="33"/>
    </row>
    <row r="47" ht="15.75" spans="1:10">
      <c r="A47" s="45">
        <v>206</v>
      </c>
      <c r="B47" s="1" t="s">
        <v>13</v>
      </c>
      <c r="C47" s="14" t="s">
        <v>14</v>
      </c>
      <c r="D47" s="16" t="s">
        <v>15</v>
      </c>
      <c r="E47" s="33" t="s">
        <v>21</v>
      </c>
      <c r="F47" s="33" t="s">
        <v>22</v>
      </c>
      <c r="G47" s="33" t="s">
        <v>38</v>
      </c>
      <c r="H47" s="33" t="s">
        <v>39</v>
      </c>
      <c r="I47" s="33" t="s">
        <v>40</v>
      </c>
      <c r="J47" s="33"/>
    </row>
    <row r="48" ht="15.75" spans="1:10">
      <c r="A48" s="45">
        <v>210</v>
      </c>
      <c r="B48" s="1" t="s">
        <v>13</v>
      </c>
      <c r="C48" s="14" t="s">
        <v>14</v>
      </c>
      <c r="D48" s="16" t="s">
        <v>15</v>
      </c>
      <c r="E48" s="33" t="s">
        <v>21</v>
      </c>
      <c r="F48" s="33" t="s">
        <v>22</v>
      </c>
      <c r="G48" s="33" t="s">
        <v>50</v>
      </c>
      <c r="H48" s="33" t="s">
        <v>51</v>
      </c>
      <c r="I48" s="33" t="s">
        <v>52</v>
      </c>
      <c r="J48" s="33"/>
    </row>
    <row r="49" ht="15.75" spans="1:10">
      <c r="A49" s="45">
        <v>214</v>
      </c>
      <c r="B49" s="1" t="s">
        <v>13</v>
      </c>
      <c r="C49" s="14" t="s">
        <v>14</v>
      </c>
      <c r="D49" s="16" t="s">
        <v>15</v>
      </c>
      <c r="E49" s="33" t="s">
        <v>21</v>
      </c>
      <c r="F49" s="33" t="s">
        <v>22</v>
      </c>
      <c r="G49" s="33" t="s">
        <v>62</v>
      </c>
      <c r="H49" s="33" t="s">
        <v>63</v>
      </c>
      <c r="I49" s="33" t="s">
        <v>64</v>
      </c>
      <c r="J49" s="33"/>
    </row>
    <row r="50" ht="15.75" spans="1:10">
      <c r="A50" s="45">
        <v>204</v>
      </c>
      <c r="B50" s="1" t="s">
        <v>13</v>
      </c>
      <c r="C50" s="14" t="s">
        <v>14</v>
      </c>
      <c r="D50" s="16" t="s">
        <v>15</v>
      </c>
      <c r="E50" s="33" t="s">
        <v>30</v>
      </c>
      <c r="F50" s="33" t="s">
        <v>31</v>
      </c>
      <c r="G50" s="33" t="s">
        <v>32</v>
      </c>
      <c r="H50" s="33" t="s">
        <v>33</v>
      </c>
      <c r="I50" s="33" t="s">
        <v>34</v>
      </c>
      <c r="J50" s="33"/>
    </row>
    <row r="51" ht="15.75" spans="1:10">
      <c r="A51" s="45">
        <v>208</v>
      </c>
      <c r="B51" s="1" t="s">
        <v>13</v>
      </c>
      <c r="C51" s="14" t="s">
        <v>14</v>
      </c>
      <c r="D51" s="16" t="s">
        <v>15</v>
      </c>
      <c r="E51" s="33" t="s">
        <v>30</v>
      </c>
      <c r="F51" s="33" t="s">
        <v>31</v>
      </c>
      <c r="G51" s="33" t="s">
        <v>44</v>
      </c>
      <c r="H51" s="33" t="s">
        <v>45</v>
      </c>
      <c r="I51" s="33" t="s">
        <v>46</v>
      </c>
      <c r="J51" s="33"/>
    </row>
    <row r="52" ht="15.75" spans="1:10">
      <c r="A52" s="45">
        <v>212</v>
      </c>
      <c r="B52" s="1" t="s">
        <v>13</v>
      </c>
      <c r="C52" s="14" t="s">
        <v>14</v>
      </c>
      <c r="D52" s="16" t="s">
        <v>15</v>
      </c>
      <c r="E52" s="33" t="s">
        <v>30</v>
      </c>
      <c r="F52" s="33" t="s">
        <v>31</v>
      </c>
      <c r="G52" s="33" t="s">
        <v>56</v>
      </c>
      <c r="H52" s="33" t="s">
        <v>57</v>
      </c>
      <c r="I52" s="33" t="s">
        <v>58</v>
      </c>
      <c r="J52" s="33"/>
    </row>
    <row r="53" ht="15.75" spans="1:10">
      <c r="A53" s="45">
        <v>215</v>
      </c>
      <c r="B53" s="1" t="s">
        <v>13</v>
      </c>
      <c r="C53" s="14" t="s">
        <v>14</v>
      </c>
      <c r="D53" s="16" t="s">
        <v>15</v>
      </c>
      <c r="E53" s="33" t="s">
        <v>30</v>
      </c>
      <c r="F53" s="33" t="s">
        <v>31</v>
      </c>
      <c r="G53" s="33" t="s">
        <v>65</v>
      </c>
      <c r="H53" s="33" t="s">
        <v>66</v>
      </c>
      <c r="I53" s="33" t="s">
        <v>67</v>
      </c>
      <c r="J53" s="33"/>
    </row>
    <row r="54" ht="15.75" spans="1:10">
      <c r="A54" s="45">
        <v>201</v>
      </c>
      <c r="B54" s="1" t="s">
        <v>13</v>
      </c>
      <c r="C54" s="14" t="s">
        <v>14</v>
      </c>
      <c r="D54" s="12" t="s">
        <v>15</v>
      </c>
      <c r="E54" s="33" t="s">
        <v>17</v>
      </c>
      <c r="F54" s="33" t="s">
        <v>17</v>
      </c>
      <c r="G54" s="33" t="s">
        <v>18</v>
      </c>
      <c r="H54" s="33" t="s">
        <v>19</v>
      </c>
      <c r="I54" s="33" t="s">
        <v>20</v>
      </c>
      <c r="J54" s="31"/>
    </row>
    <row r="55" ht="15.75" spans="1:10">
      <c r="A55" s="45">
        <v>205</v>
      </c>
      <c r="B55" s="1" t="s">
        <v>13</v>
      </c>
      <c r="C55" s="14" t="s">
        <v>14</v>
      </c>
      <c r="D55" s="16" t="s">
        <v>15</v>
      </c>
      <c r="E55" s="33" t="s">
        <v>17</v>
      </c>
      <c r="F55" s="33" t="s">
        <v>17</v>
      </c>
      <c r="G55" s="33" t="s">
        <v>35</v>
      </c>
      <c r="H55" s="33" t="s">
        <v>36</v>
      </c>
      <c r="I55" s="33" t="s">
        <v>37</v>
      </c>
      <c r="J55" s="33"/>
    </row>
    <row r="56" ht="15.75" spans="1:10">
      <c r="A56" s="45">
        <v>209</v>
      </c>
      <c r="B56" s="1" t="s">
        <v>13</v>
      </c>
      <c r="C56" s="14" t="s">
        <v>14</v>
      </c>
      <c r="D56" s="16" t="s">
        <v>15</v>
      </c>
      <c r="E56" s="33" t="s">
        <v>17</v>
      </c>
      <c r="F56" s="33" t="s">
        <v>17</v>
      </c>
      <c r="G56" s="33" t="s">
        <v>47</v>
      </c>
      <c r="H56" s="33" t="s">
        <v>48</v>
      </c>
      <c r="I56" s="33" t="s">
        <v>49</v>
      </c>
      <c r="J56" s="33"/>
    </row>
    <row r="57" ht="15.75" spans="1:10">
      <c r="A57" s="45">
        <v>213</v>
      </c>
      <c r="B57" s="1" t="s">
        <v>13</v>
      </c>
      <c r="C57" s="14" t="s">
        <v>14</v>
      </c>
      <c r="D57" s="16" t="s">
        <v>15</v>
      </c>
      <c r="E57" s="33" t="s">
        <v>17</v>
      </c>
      <c r="F57" s="33" t="s">
        <v>17</v>
      </c>
      <c r="G57" s="37" t="s">
        <v>59</v>
      </c>
      <c r="H57" s="37" t="s">
        <v>60</v>
      </c>
      <c r="I57" s="37" t="s">
        <v>61</v>
      </c>
      <c r="J57" s="33"/>
    </row>
    <row r="58" ht="15.75" spans="1:10">
      <c r="A58" s="45">
        <v>203</v>
      </c>
      <c r="B58" s="1" t="s">
        <v>13</v>
      </c>
      <c r="C58" s="14" t="s">
        <v>14</v>
      </c>
      <c r="D58" s="16" t="s">
        <v>15</v>
      </c>
      <c r="E58" s="33" t="s">
        <v>26</v>
      </c>
      <c r="F58" s="33" t="s">
        <v>26</v>
      </c>
      <c r="G58" s="33" t="s">
        <v>27</v>
      </c>
      <c r="H58" s="33" t="s">
        <v>28</v>
      </c>
      <c r="I58" s="33" t="s">
        <v>29</v>
      </c>
      <c r="J58" s="33"/>
    </row>
    <row r="59" ht="15.75" spans="1:10">
      <c r="A59" s="45">
        <v>207</v>
      </c>
      <c r="B59" s="1" t="s">
        <v>13</v>
      </c>
      <c r="C59" s="14" t="s">
        <v>14</v>
      </c>
      <c r="D59" s="16" t="s">
        <v>15</v>
      </c>
      <c r="E59" s="33" t="s">
        <v>26</v>
      </c>
      <c r="F59" s="33" t="s">
        <v>26</v>
      </c>
      <c r="G59" s="33" t="s">
        <v>41</v>
      </c>
      <c r="H59" s="33" t="s">
        <v>42</v>
      </c>
      <c r="I59" s="33" t="s">
        <v>43</v>
      </c>
      <c r="J59" s="33"/>
    </row>
    <row r="60" ht="15.75" spans="1:10">
      <c r="A60" s="45">
        <v>211</v>
      </c>
      <c r="B60" s="1" t="s">
        <v>13</v>
      </c>
      <c r="C60" s="14" t="s">
        <v>14</v>
      </c>
      <c r="D60" s="16" t="s">
        <v>15</v>
      </c>
      <c r="E60" s="33" t="s">
        <v>26</v>
      </c>
      <c r="F60" s="33" t="s">
        <v>26</v>
      </c>
      <c r="G60" s="33" t="s">
        <v>53</v>
      </c>
      <c r="H60" s="33" t="s">
        <v>54</v>
      </c>
      <c r="I60" s="33" t="s">
        <v>55</v>
      </c>
      <c r="J60" s="33"/>
    </row>
    <row r="61" ht="15.75" spans="1:10">
      <c r="A61" s="45">
        <v>216</v>
      </c>
      <c r="B61" s="1" t="s">
        <v>13</v>
      </c>
      <c r="C61" s="14" t="s">
        <v>14</v>
      </c>
      <c r="D61" s="16" t="s">
        <v>15</v>
      </c>
      <c r="E61" s="33" t="s">
        <v>26</v>
      </c>
      <c r="F61" s="33" t="s">
        <v>26</v>
      </c>
      <c r="G61" s="33" t="s">
        <v>68</v>
      </c>
      <c r="H61" s="33" t="s">
        <v>69</v>
      </c>
      <c r="I61" s="33" t="s">
        <v>70</v>
      </c>
      <c r="J61" s="33"/>
    </row>
    <row r="62" ht="15.75" spans="1:10">
      <c r="A62" s="45">
        <v>865</v>
      </c>
      <c r="B62" s="1" t="s">
        <v>437</v>
      </c>
      <c r="C62" s="9" t="s">
        <v>269</v>
      </c>
      <c r="D62" s="12" t="s">
        <v>270</v>
      </c>
      <c r="E62" s="31" t="s">
        <v>75</v>
      </c>
      <c r="F62" s="31" t="s">
        <v>287</v>
      </c>
      <c r="G62" s="31" t="s">
        <v>232</v>
      </c>
      <c r="H62" s="31" t="s">
        <v>233</v>
      </c>
      <c r="I62" s="31" t="s">
        <v>445</v>
      </c>
      <c r="J62" s="31"/>
    </row>
    <row r="63" ht="15.75" spans="1:10">
      <c r="A63" s="45">
        <v>806</v>
      </c>
      <c r="B63" s="1" t="s">
        <v>13</v>
      </c>
      <c r="C63" s="9" t="s">
        <v>269</v>
      </c>
      <c r="D63" s="12" t="s">
        <v>270</v>
      </c>
      <c r="E63" s="31" t="s">
        <v>75</v>
      </c>
      <c r="F63" s="31" t="s">
        <v>287</v>
      </c>
      <c r="G63" s="31" t="s">
        <v>138</v>
      </c>
      <c r="H63" s="31" t="s">
        <v>133</v>
      </c>
      <c r="I63" s="31" t="s">
        <v>288</v>
      </c>
      <c r="J63" s="32"/>
    </row>
    <row r="64" ht="15.75" spans="1:10">
      <c r="A64" s="45">
        <v>825</v>
      </c>
      <c r="B64" s="1" t="s">
        <v>87</v>
      </c>
      <c r="C64" s="9" t="s">
        <v>269</v>
      </c>
      <c r="D64" s="12" t="s">
        <v>270</v>
      </c>
      <c r="E64" s="31" t="s">
        <v>75</v>
      </c>
      <c r="F64" s="31" t="s">
        <v>287</v>
      </c>
      <c r="G64" s="31" t="s">
        <v>346</v>
      </c>
      <c r="H64" s="31" t="s">
        <v>347</v>
      </c>
      <c r="I64" s="31" t="s">
        <v>348</v>
      </c>
      <c r="J64" s="31"/>
    </row>
    <row r="65" ht="15.75" spans="1:10">
      <c r="A65" s="45">
        <v>855</v>
      </c>
      <c r="B65" s="1" t="s">
        <v>189</v>
      </c>
      <c r="C65" s="9" t="s">
        <v>269</v>
      </c>
      <c r="D65" s="12" t="s">
        <v>270</v>
      </c>
      <c r="E65" s="31" t="s">
        <v>75</v>
      </c>
      <c r="F65" s="31" t="s">
        <v>316</v>
      </c>
      <c r="G65" s="31" t="s">
        <v>424</v>
      </c>
      <c r="H65" s="31" t="s">
        <v>347</v>
      </c>
      <c r="I65" s="31" t="s">
        <v>425</v>
      </c>
      <c r="J65" s="31"/>
    </row>
    <row r="66" ht="15.75" spans="1:10">
      <c r="A66" s="45">
        <v>875</v>
      </c>
      <c r="B66" s="1" t="s">
        <v>437</v>
      </c>
      <c r="C66" s="9" t="s">
        <v>269</v>
      </c>
      <c r="D66" s="12" t="s">
        <v>270</v>
      </c>
      <c r="E66" s="31" t="s">
        <v>75</v>
      </c>
      <c r="F66" s="31" t="s">
        <v>316</v>
      </c>
      <c r="G66" s="31" t="s">
        <v>448</v>
      </c>
      <c r="H66" s="31" t="s">
        <v>470</v>
      </c>
      <c r="I66" s="31" t="s">
        <v>471</v>
      </c>
      <c r="J66" s="31"/>
    </row>
    <row r="67" ht="15.75" spans="1:10">
      <c r="A67" s="45">
        <v>815</v>
      </c>
      <c r="B67" s="1" t="s">
        <v>13</v>
      </c>
      <c r="C67" s="9" t="s">
        <v>269</v>
      </c>
      <c r="D67" s="12" t="s">
        <v>270</v>
      </c>
      <c r="E67" s="31" t="s">
        <v>75</v>
      </c>
      <c r="F67" s="31" t="s">
        <v>316</v>
      </c>
      <c r="G67" s="31" t="s">
        <v>317</v>
      </c>
      <c r="H67" s="31" t="s">
        <v>318</v>
      </c>
      <c r="I67" s="31" t="s">
        <v>319</v>
      </c>
      <c r="J67" s="32"/>
    </row>
    <row r="68" ht="15.75" spans="1:10">
      <c r="A68" s="45">
        <v>835</v>
      </c>
      <c r="B68" s="1" t="s">
        <v>87</v>
      </c>
      <c r="C68" s="9" t="s">
        <v>269</v>
      </c>
      <c r="D68" s="12" t="s">
        <v>270</v>
      </c>
      <c r="E68" s="31" t="s">
        <v>75</v>
      </c>
      <c r="F68" s="31" t="s">
        <v>316</v>
      </c>
      <c r="G68" s="31" t="s">
        <v>373</v>
      </c>
      <c r="H68" s="31" t="s">
        <v>374</v>
      </c>
      <c r="I68" s="31" t="s">
        <v>375</v>
      </c>
      <c r="J68" s="31"/>
    </row>
    <row r="69" ht="15.75" spans="1:10">
      <c r="A69" s="45">
        <v>850</v>
      </c>
      <c r="B69" s="1" t="s">
        <v>189</v>
      </c>
      <c r="C69" s="9" t="s">
        <v>269</v>
      </c>
      <c r="D69" s="12" t="s">
        <v>270</v>
      </c>
      <c r="E69" s="33" t="s">
        <v>21</v>
      </c>
      <c r="F69" s="33" t="s">
        <v>323</v>
      </c>
      <c r="G69" s="33" t="s">
        <v>296</v>
      </c>
      <c r="H69" s="33" t="s">
        <v>410</v>
      </c>
      <c r="I69" s="33" t="s">
        <v>411</v>
      </c>
      <c r="J69" s="33"/>
    </row>
    <row r="70" ht="15.75" spans="1:10">
      <c r="A70" s="45">
        <v>876</v>
      </c>
      <c r="B70" s="1" t="s">
        <v>437</v>
      </c>
      <c r="C70" s="9" t="s">
        <v>269</v>
      </c>
      <c r="D70" s="12" t="s">
        <v>270</v>
      </c>
      <c r="E70" s="33" t="s">
        <v>21</v>
      </c>
      <c r="F70" s="33" t="s">
        <v>323</v>
      </c>
      <c r="G70" s="35" t="s">
        <v>472</v>
      </c>
      <c r="H70" s="35" t="s">
        <v>473</v>
      </c>
      <c r="I70" s="35" t="s">
        <v>474</v>
      </c>
      <c r="J70" s="33"/>
    </row>
    <row r="71" ht="15.75" spans="1:10">
      <c r="A71" s="45">
        <v>817</v>
      </c>
      <c r="B71" s="1" t="s">
        <v>13</v>
      </c>
      <c r="C71" s="9" t="s">
        <v>269</v>
      </c>
      <c r="D71" s="12" t="s">
        <v>270</v>
      </c>
      <c r="E71" s="33" t="s">
        <v>21</v>
      </c>
      <c r="F71" s="33" t="s">
        <v>323</v>
      </c>
      <c r="G71" s="33" t="s">
        <v>324</v>
      </c>
      <c r="H71" s="33" t="s">
        <v>325</v>
      </c>
      <c r="I71" s="33" t="s">
        <v>326</v>
      </c>
      <c r="J71" s="32"/>
    </row>
    <row r="72" ht="15.75" spans="1:10">
      <c r="A72" s="45">
        <v>830</v>
      </c>
      <c r="B72" s="1" t="s">
        <v>87</v>
      </c>
      <c r="C72" s="9" t="s">
        <v>269</v>
      </c>
      <c r="D72" s="12" t="s">
        <v>270</v>
      </c>
      <c r="E72" s="33" t="s">
        <v>21</v>
      </c>
      <c r="F72" s="33" t="s">
        <v>323</v>
      </c>
      <c r="G72" s="33" t="s">
        <v>360</v>
      </c>
      <c r="H72" s="33" t="s">
        <v>361</v>
      </c>
      <c r="I72" s="33" t="s">
        <v>362</v>
      </c>
      <c r="J72" s="33"/>
    </row>
    <row r="73" ht="15.75" spans="1:10">
      <c r="A73" s="45">
        <v>859</v>
      </c>
      <c r="B73" s="1" t="s">
        <v>189</v>
      </c>
      <c r="C73" s="9" t="s">
        <v>269</v>
      </c>
      <c r="D73" s="12" t="s">
        <v>270</v>
      </c>
      <c r="E73" s="33" t="s">
        <v>131</v>
      </c>
      <c r="F73" s="33" t="s">
        <v>329</v>
      </c>
      <c r="G73" s="33" t="s">
        <v>432</v>
      </c>
      <c r="H73" s="33" t="s">
        <v>433</v>
      </c>
      <c r="I73" s="33" t="s">
        <v>434</v>
      </c>
      <c r="J73" s="33"/>
    </row>
    <row r="74" ht="15.75" spans="1:10">
      <c r="A74" s="45">
        <v>870</v>
      </c>
      <c r="B74" s="1" t="s">
        <v>437</v>
      </c>
      <c r="C74" s="9" t="s">
        <v>269</v>
      </c>
      <c r="D74" s="12" t="s">
        <v>270</v>
      </c>
      <c r="E74" s="33" t="s">
        <v>131</v>
      </c>
      <c r="F74" s="33" t="s">
        <v>329</v>
      </c>
      <c r="G74" s="33" t="s">
        <v>457</v>
      </c>
      <c r="H74" s="33" t="s">
        <v>458</v>
      </c>
      <c r="I74" s="33" t="s">
        <v>459</v>
      </c>
      <c r="J74" s="33"/>
    </row>
    <row r="75" ht="15.75" spans="1:10">
      <c r="A75" s="45">
        <v>819</v>
      </c>
      <c r="B75" s="1" t="s">
        <v>13</v>
      </c>
      <c r="C75" s="9" t="s">
        <v>269</v>
      </c>
      <c r="D75" s="12" t="s">
        <v>270</v>
      </c>
      <c r="E75" s="33" t="s">
        <v>131</v>
      </c>
      <c r="F75" s="33" t="s">
        <v>329</v>
      </c>
      <c r="G75" s="33" t="s">
        <v>330</v>
      </c>
      <c r="H75" s="33" t="s">
        <v>331</v>
      </c>
      <c r="I75" s="33" t="s">
        <v>332</v>
      </c>
      <c r="J75" s="32"/>
    </row>
    <row r="76" ht="15.75" spans="1:10">
      <c r="A76" s="45">
        <v>839</v>
      </c>
      <c r="B76" s="1" t="s">
        <v>87</v>
      </c>
      <c r="C76" s="9" t="s">
        <v>269</v>
      </c>
      <c r="D76" s="12" t="s">
        <v>270</v>
      </c>
      <c r="E76" s="33" t="s">
        <v>131</v>
      </c>
      <c r="F76" s="33" t="s">
        <v>329</v>
      </c>
      <c r="G76" s="33" t="s">
        <v>385</v>
      </c>
      <c r="H76" s="33" t="s">
        <v>386</v>
      </c>
      <c r="I76" s="33" t="s">
        <v>387</v>
      </c>
      <c r="J76" s="33"/>
    </row>
    <row r="77" ht="15.75" spans="1:10">
      <c r="A77" s="45">
        <v>857</v>
      </c>
      <c r="B77" s="1" t="s">
        <v>189</v>
      </c>
      <c r="C77" s="9" t="s">
        <v>269</v>
      </c>
      <c r="D77" s="12" t="s">
        <v>270</v>
      </c>
      <c r="E77" s="33" t="s">
        <v>93</v>
      </c>
      <c r="F77" s="33" t="s">
        <v>292</v>
      </c>
      <c r="G77" s="33" t="s">
        <v>427</v>
      </c>
      <c r="H77" s="33" t="s">
        <v>428</v>
      </c>
      <c r="I77" s="33" t="s">
        <v>429</v>
      </c>
      <c r="J77" s="31"/>
    </row>
    <row r="78" ht="15.75" spans="1:10">
      <c r="A78" s="45">
        <v>879</v>
      </c>
      <c r="B78" s="1" t="s">
        <v>437</v>
      </c>
      <c r="C78" s="9" t="s">
        <v>269</v>
      </c>
      <c r="D78" s="12" t="s">
        <v>270</v>
      </c>
      <c r="E78" s="33" t="s">
        <v>93</v>
      </c>
      <c r="F78" s="33" t="s">
        <v>292</v>
      </c>
      <c r="G78" s="33" t="s">
        <v>415</v>
      </c>
      <c r="H78" s="33" t="s">
        <v>479</v>
      </c>
      <c r="I78" s="33" t="s">
        <v>480</v>
      </c>
      <c r="J78" s="33"/>
    </row>
    <row r="79" ht="15.75" spans="1:10">
      <c r="A79" s="45">
        <v>808</v>
      </c>
      <c r="B79" s="1" t="s">
        <v>13</v>
      </c>
      <c r="C79" s="9" t="s">
        <v>269</v>
      </c>
      <c r="D79" s="12" t="s">
        <v>270</v>
      </c>
      <c r="E79" s="33" t="s">
        <v>93</v>
      </c>
      <c r="F79" s="33" t="s">
        <v>292</v>
      </c>
      <c r="G79" s="33" t="s">
        <v>293</v>
      </c>
      <c r="H79" s="33" t="s">
        <v>294</v>
      </c>
      <c r="I79" s="33" t="s">
        <v>295</v>
      </c>
      <c r="J79" s="32"/>
    </row>
    <row r="80" ht="15.75" spans="1:10">
      <c r="A80" s="45">
        <v>837</v>
      </c>
      <c r="B80" s="1" t="s">
        <v>87</v>
      </c>
      <c r="C80" s="9" t="s">
        <v>269</v>
      </c>
      <c r="D80" s="12" t="s">
        <v>270</v>
      </c>
      <c r="E80" s="33" t="s">
        <v>93</v>
      </c>
      <c r="F80" s="33" t="s">
        <v>292</v>
      </c>
      <c r="G80" s="33" t="s">
        <v>379</v>
      </c>
      <c r="H80" s="33" t="s">
        <v>380</v>
      </c>
      <c r="I80" s="33" t="s">
        <v>381</v>
      </c>
      <c r="J80" s="31"/>
    </row>
    <row r="81" ht="15.75" spans="1:10">
      <c r="A81" s="45">
        <v>848</v>
      </c>
      <c r="B81" s="1" t="s">
        <v>189</v>
      </c>
      <c r="C81" s="9" t="s">
        <v>269</v>
      </c>
      <c r="D81" s="12" t="s">
        <v>270</v>
      </c>
      <c r="E81" s="33" t="s">
        <v>289</v>
      </c>
      <c r="F81" s="33" t="s">
        <v>124</v>
      </c>
      <c r="G81" s="33" t="s">
        <v>404</v>
      </c>
      <c r="H81" s="33" t="s">
        <v>405</v>
      </c>
      <c r="I81" s="33" t="s">
        <v>406</v>
      </c>
      <c r="J81" s="31"/>
    </row>
    <row r="82" ht="15.75" spans="1:10">
      <c r="A82" s="45">
        <v>877</v>
      </c>
      <c r="B82" s="1" t="s">
        <v>437</v>
      </c>
      <c r="C82" s="9" t="s">
        <v>269</v>
      </c>
      <c r="D82" s="12" t="s">
        <v>270</v>
      </c>
      <c r="E82" s="33" t="s">
        <v>289</v>
      </c>
      <c r="F82" s="33" t="s">
        <v>124</v>
      </c>
      <c r="G82" s="33" t="s">
        <v>475</v>
      </c>
      <c r="H82" s="33" t="s">
        <v>476</v>
      </c>
      <c r="I82" s="33" t="s">
        <v>477</v>
      </c>
      <c r="J82" s="31"/>
    </row>
    <row r="83" ht="15.75" spans="1:10">
      <c r="A83" s="45">
        <v>807</v>
      </c>
      <c r="B83" s="1" t="s">
        <v>13</v>
      </c>
      <c r="C83" s="9" t="s">
        <v>269</v>
      </c>
      <c r="D83" s="12" t="s">
        <v>270</v>
      </c>
      <c r="E83" s="33" t="s">
        <v>289</v>
      </c>
      <c r="F83" s="33" t="s">
        <v>124</v>
      </c>
      <c r="G83" s="33" t="s">
        <v>173</v>
      </c>
      <c r="H83" s="33" t="s">
        <v>290</v>
      </c>
      <c r="I83" s="33" t="s">
        <v>291</v>
      </c>
      <c r="J83" s="32"/>
    </row>
    <row r="84" ht="15.75" spans="1:10">
      <c r="A84" s="45">
        <v>828</v>
      </c>
      <c r="B84" s="1" t="s">
        <v>87</v>
      </c>
      <c r="C84" s="9" t="s">
        <v>269</v>
      </c>
      <c r="D84" s="12" t="s">
        <v>270</v>
      </c>
      <c r="E84" s="33" t="s">
        <v>289</v>
      </c>
      <c r="F84" s="33" t="s">
        <v>124</v>
      </c>
      <c r="G84" s="33" t="s">
        <v>241</v>
      </c>
      <c r="H84" s="33" t="s">
        <v>355</v>
      </c>
      <c r="I84" s="33" t="s">
        <v>356</v>
      </c>
      <c r="J84" s="31"/>
    </row>
    <row r="85" ht="15.75" spans="1:10">
      <c r="A85" s="45">
        <v>847</v>
      </c>
      <c r="B85" s="1" t="s">
        <v>189</v>
      </c>
      <c r="C85" s="9" t="s">
        <v>269</v>
      </c>
      <c r="D85" s="12" t="s">
        <v>270</v>
      </c>
      <c r="E85" s="33" t="s">
        <v>289</v>
      </c>
      <c r="F85" s="33" t="s">
        <v>107</v>
      </c>
      <c r="G85" s="33" t="s">
        <v>402</v>
      </c>
      <c r="H85" s="33" t="s">
        <v>66</v>
      </c>
      <c r="I85" s="44" t="s">
        <v>403</v>
      </c>
      <c r="J85" s="31"/>
    </row>
    <row r="86" ht="15.75" spans="1:10">
      <c r="A86" s="45">
        <v>868</v>
      </c>
      <c r="B86" s="1" t="s">
        <v>437</v>
      </c>
      <c r="C86" s="9" t="s">
        <v>269</v>
      </c>
      <c r="D86" s="12" t="s">
        <v>270</v>
      </c>
      <c r="E86" s="33" t="s">
        <v>289</v>
      </c>
      <c r="F86" s="33" t="s">
        <v>107</v>
      </c>
      <c r="G86" s="33" t="s">
        <v>451</v>
      </c>
      <c r="H86" s="33" t="s">
        <v>452</v>
      </c>
      <c r="I86" s="33" t="s">
        <v>453</v>
      </c>
      <c r="J86" s="31"/>
    </row>
    <row r="87" ht="15.75" spans="1:10">
      <c r="A87" s="45">
        <v>818</v>
      </c>
      <c r="B87" s="1" t="s">
        <v>13</v>
      </c>
      <c r="C87" s="9" t="s">
        <v>269</v>
      </c>
      <c r="D87" s="12" t="s">
        <v>270</v>
      </c>
      <c r="E87" s="33" t="s">
        <v>289</v>
      </c>
      <c r="F87" s="33" t="s">
        <v>107</v>
      </c>
      <c r="G87" s="33" t="s">
        <v>141</v>
      </c>
      <c r="H87" s="33" t="s">
        <v>327</v>
      </c>
      <c r="I87" s="33" t="s">
        <v>328</v>
      </c>
      <c r="J87" s="32"/>
    </row>
    <row r="88" ht="15.75" spans="1:10">
      <c r="A88" s="45">
        <v>827</v>
      </c>
      <c r="B88" s="1" t="s">
        <v>87</v>
      </c>
      <c r="C88" s="9" t="s">
        <v>269</v>
      </c>
      <c r="D88" s="12" t="s">
        <v>270</v>
      </c>
      <c r="E88" s="33" t="s">
        <v>289</v>
      </c>
      <c r="F88" s="33" t="s">
        <v>107</v>
      </c>
      <c r="G88" s="33" t="s">
        <v>352</v>
      </c>
      <c r="H88" s="33" t="s">
        <v>353</v>
      </c>
      <c r="I88" s="33" t="s">
        <v>354</v>
      </c>
      <c r="J88" s="31"/>
    </row>
    <row r="89" ht="15.75" spans="1:10">
      <c r="A89" s="45">
        <v>851</v>
      </c>
      <c r="B89" s="1" t="s">
        <v>189</v>
      </c>
      <c r="C89" s="9" t="s">
        <v>269</v>
      </c>
      <c r="D89" s="12" t="s">
        <v>270</v>
      </c>
      <c r="E89" s="33" t="s">
        <v>106</v>
      </c>
      <c r="F89" s="33" t="s">
        <v>302</v>
      </c>
      <c r="G89" s="40" t="s">
        <v>412</v>
      </c>
      <c r="H89" s="40" t="s">
        <v>413</v>
      </c>
      <c r="I89" s="40" t="s">
        <v>414</v>
      </c>
      <c r="J89" s="33"/>
    </row>
    <row r="90" ht="15.75" spans="1:10">
      <c r="A90" s="45">
        <v>871</v>
      </c>
      <c r="B90" s="1" t="s">
        <v>437</v>
      </c>
      <c r="C90" s="9" t="s">
        <v>269</v>
      </c>
      <c r="D90" s="12" t="s">
        <v>270</v>
      </c>
      <c r="E90" s="33" t="s">
        <v>106</v>
      </c>
      <c r="F90" s="33" t="s">
        <v>302</v>
      </c>
      <c r="G90" s="33" t="s">
        <v>460</v>
      </c>
      <c r="H90" s="33" t="s">
        <v>461</v>
      </c>
      <c r="I90" s="33" t="s">
        <v>462</v>
      </c>
      <c r="J90" s="33"/>
    </row>
    <row r="91" ht="15.75" spans="1:10">
      <c r="A91" s="45">
        <v>811</v>
      </c>
      <c r="B91" s="1" t="s">
        <v>13</v>
      </c>
      <c r="C91" s="9" t="s">
        <v>269</v>
      </c>
      <c r="D91" s="12" t="s">
        <v>270</v>
      </c>
      <c r="E91" s="33" t="s">
        <v>106</v>
      </c>
      <c r="F91" s="33" t="s">
        <v>302</v>
      </c>
      <c r="G91" s="33" t="s">
        <v>303</v>
      </c>
      <c r="H91" s="33" t="s">
        <v>304</v>
      </c>
      <c r="I91" s="33" t="s">
        <v>305</v>
      </c>
      <c r="J91" s="32"/>
    </row>
    <row r="92" ht="15.75" spans="1:10">
      <c r="A92" s="45">
        <v>831</v>
      </c>
      <c r="B92" s="1" t="s">
        <v>87</v>
      </c>
      <c r="C92" s="9" t="s">
        <v>269</v>
      </c>
      <c r="D92" s="12" t="s">
        <v>270</v>
      </c>
      <c r="E92" s="33" t="s">
        <v>106</v>
      </c>
      <c r="F92" s="33" t="s">
        <v>302</v>
      </c>
      <c r="G92" s="33" t="s">
        <v>363</v>
      </c>
      <c r="H92" s="33" t="s">
        <v>69</v>
      </c>
      <c r="I92" s="33" t="s">
        <v>364</v>
      </c>
      <c r="J92" s="33"/>
    </row>
    <row r="93" ht="15.75" spans="1:10">
      <c r="A93" s="45">
        <v>845</v>
      </c>
      <c r="B93" s="1" t="s">
        <v>189</v>
      </c>
      <c r="C93" s="9" t="s">
        <v>269</v>
      </c>
      <c r="D93" s="12" t="s">
        <v>270</v>
      </c>
      <c r="E93" s="33" t="s">
        <v>182</v>
      </c>
      <c r="F93" s="33" t="s">
        <v>333</v>
      </c>
      <c r="G93" s="33" t="s">
        <v>397</v>
      </c>
      <c r="H93" s="33" t="s">
        <v>398</v>
      </c>
      <c r="I93" s="33" t="s">
        <v>399</v>
      </c>
      <c r="J93" s="31"/>
    </row>
    <row r="94" ht="15.75" spans="1:10">
      <c r="A94" s="45">
        <v>866</v>
      </c>
      <c r="B94" s="1" t="s">
        <v>437</v>
      </c>
      <c r="C94" s="9" t="s">
        <v>269</v>
      </c>
      <c r="D94" s="12" t="s">
        <v>270</v>
      </c>
      <c r="E94" s="33" t="s">
        <v>182</v>
      </c>
      <c r="F94" s="33" t="s">
        <v>333</v>
      </c>
      <c r="G94" s="33" t="s">
        <v>337</v>
      </c>
      <c r="H94" s="33" t="s">
        <v>446</v>
      </c>
      <c r="I94" s="33" t="s">
        <v>447</v>
      </c>
      <c r="J94" s="33"/>
    </row>
    <row r="95" ht="15.75" spans="1:10">
      <c r="A95" s="45">
        <v>820</v>
      </c>
      <c r="B95" s="1" t="s">
        <v>13</v>
      </c>
      <c r="C95" s="9" t="s">
        <v>269</v>
      </c>
      <c r="D95" s="12" t="s">
        <v>270</v>
      </c>
      <c r="E95" s="33" t="s">
        <v>182</v>
      </c>
      <c r="F95" s="33" t="s">
        <v>333</v>
      </c>
      <c r="G95" s="33" t="s">
        <v>334</v>
      </c>
      <c r="H95" s="33" t="s">
        <v>335</v>
      </c>
      <c r="I95" s="33" t="s">
        <v>336</v>
      </c>
      <c r="J95" s="32"/>
    </row>
    <row r="96" ht="15.75" spans="1:10">
      <c r="A96" s="45">
        <v>824</v>
      </c>
      <c r="B96" s="1" t="s">
        <v>87</v>
      </c>
      <c r="C96" s="9" t="s">
        <v>269</v>
      </c>
      <c r="D96" s="12" t="s">
        <v>270</v>
      </c>
      <c r="E96" s="33" t="s">
        <v>182</v>
      </c>
      <c r="F96" s="33" t="s">
        <v>333</v>
      </c>
      <c r="G96" s="33" t="s">
        <v>343</v>
      </c>
      <c r="H96" s="33" t="s">
        <v>344</v>
      </c>
      <c r="I96" s="33" t="s">
        <v>345</v>
      </c>
      <c r="J96" s="32"/>
    </row>
    <row r="97" ht="15.75" spans="1:10">
      <c r="A97" s="45">
        <v>854</v>
      </c>
      <c r="B97" s="1" t="s">
        <v>189</v>
      </c>
      <c r="C97" s="9" t="s">
        <v>269</v>
      </c>
      <c r="D97" s="12" t="s">
        <v>270</v>
      </c>
      <c r="E97" s="33" t="s">
        <v>311</v>
      </c>
      <c r="F97" s="33" t="s">
        <v>312</v>
      </c>
      <c r="G97" s="33" t="s">
        <v>421</v>
      </c>
      <c r="H97" s="33" t="s">
        <v>422</v>
      </c>
      <c r="I97" s="33" t="s">
        <v>423</v>
      </c>
      <c r="J97" s="33"/>
    </row>
    <row r="98" ht="15.75" spans="1:10">
      <c r="A98" s="45">
        <v>874</v>
      </c>
      <c r="B98" s="1" t="s">
        <v>437</v>
      </c>
      <c r="C98" s="9" t="s">
        <v>269</v>
      </c>
      <c r="D98" s="12" t="s">
        <v>270</v>
      </c>
      <c r="E98" s="33" t="s">
        <v>311</v>
      </c>
      <c r="F98" s="33" t="s">
        <v>312</v>
      </c>
      <c r="G98" s="33" t="s">
        <v>61</v>
      </c>
      <c r="H98" s="33" t="s">
        <v>468</v>
      </c>
      <c r="I98" s="33" t="s">
        <v>469</v>
      </c>
      <c r="J98" s="33"/>
    </row>
    <row r="99" ht="15.75" spans="1:10">
      <c r="A99" s="45">
        <v>814</v>
      </c>
      <c r="B99" s="1" t="s">
        <v>13</v>
      </c>
      <c r="C99" s="9" t="s">
        <v>269</v>
      </c>
      <c r="D99" s="12" t="s">
        <v>270</v>
      </c>
      <c r="E99" s="33" t="s">
        <v>311</v>
      </c>
      <c r="F99" s="33" t="s">
        <v>312</v>
      </c>
      <c r="G99" s="33" t="s">
        <v>313</v>
      </c>
      <c r="H99" s="33" t="s">
        <v>314</v>
      </c>
      <c r="I99" s="33" t="s">
        <v>315</v>
      </c>
      <c r="J99" s="32"/>
    </row>
    <row r="100" ht="15.75" spans="1:10">
      <c r="A100" s="45">
        <v>834</v>
      </c>
      <c r="B100" s="1" t="s">
        <v>87</v>
      </c>
      <c r="C100" s="9" t="s">
        <v>269</v>
      </c>
      <c r="D100" s="12" t="s">
        <v>270</v>
      </c>
      <c r="E100" s="33" t="s">
        <v>311</v>
      </c>
      <c r="F100" s="33" t="s">
        <v>312</v>
      </c>
      <c r="G100" s="33" t="s">
        <v>370</v>
      </c>
      <c r="H100" s="33" t="s">
        <v>371</v>
      </c>
      <c r="I100" s="33" t="s">
        <v>372</v>
      </c>
      <c r="J100" s="33"/>
    </row>
    <row r="101" ht="15.75" spans="1:10">
      <c r="A101" s="45">
        <v>852</v>
      </c>
      <c r="B101" s="1" t="s">
        <v>189</v>
      </c>
      <c r="C101" s="9" t="s">
        <v>269</v>
      </c>
      <c r="D101" s="12" t="s">
        <v>270</v>
      </c>
      <c r="E101" s="38" t="s">
        <v>101</v>
      </c>
      <c r="F101" s="38" t="s">
        <v>102</v>
      </c>
      <c r="G101" s="38" t="s">
        <v>415</v>
      </c>
      <c r="H101" s="38" t="s">
        <v>416</v>
      </c>
      <c r="I101" s="38" t="s">
        <v>417</v>
      </c>
      <c r="J101" s="38"/>
    </row>
    <row r="102" ht="15.75" spans="1:10">
      <c r="A102" s="45">
        <v>872</v>
      </c>
      <c r="B102" s="1" t="s">
        <v>437</v>
      </c>
      <c r="C102" s="9" t="s">
        <v>269</v>
      </c>
      <c r="D102" s="12" t="s">
        <v>270</v>
      </c>
      <c r="E102" s="38" t="s">
        <v>101</v>
      </c>
      <c r="F102" s="38" t="s">
        <v>102</v>
      </c>
      <c r="G102" s="38" t="s">
        <v>463</v>
      </c>
      <c r="H102" s="38" t="s">
        <v>464</v>
      </c>
      <c r="I102" s="38" t="s">
        <v>465</v>
      </c>
      <c r="J102" s="38"/>
    </row>
    <row r="103" ht="15.75" spans="1:10">
      <c r="A103" s="45">
        <v>812</v>
      </c>
      <c r="B103" s="1" t="s">
        <v>13</v>
      </c>
      <c r="C103" s="9" t="s">
        <v>269</v>
      </c>
      <c r="D103" s="12" t="s">
        <v>270</v>
      </c>
      <c r="E103" s="38" t="s">
        <v>101</v>
      </c>
      <c r="F103" s="38" t="s">
        <v>102</v>
      </c>
      <c r="G103" s="38" t="s">
        <v>278</v>
      </c>
      <c r="H103" s="38" t="s">
        <v>306</v>
      </c>
      <c r="I103" s="38" t="s">
        <v>307</v>
      </c>
      <c r="J103" s="32"/>
    </row>
    <row r="104" ht="15.75" spans="1:10">
      <c r="A104" s="45">
        <v>832</v>
      </c>
      <c r="B104" s="1" t="s">
        <v>87</v>
      </c>
      <c r="C104" s="9" t="s">
        <v>269</v>
      </c>
      <c r="D104" s="12" t="s">
        <v>270</v>
      </c>
      <c r="E104" s="38" t="s">
        <v>101</v>
      </c>
      <c r="F104" s="38" t="s">
        <v>102</v>
      </c>
      <c r="G104" s="38" t="s">
        <v>365</v>
      </c>
      <c r="H104" s="38" t="s">
        <v>366</v>
      </c>
      <c r="I104" s="38" t="s">
        <v>367</v>
      </c>
      <c r="J104" s="38"/>
    </row>
    <row r="105" ht="15.75" spans="1:10">
      <c r="A105" s="45">
        <v>858</v>
      </c>
      <c r="B105" s="1" t="s">
        <v>189</v>
      </c>
      <c r="C105" s="9" t="s">
        <v>269</v>
      </c>
      <c r="D105" s="12" t="s">
        <v>270</v>
      </c>
      <c r="E105" s="33" t="s">
        <v>98</v>
      </c>
      <c r="F105" s="33" t="s">
        <v>31</v>
      </c>
      <c r="G105" s="33" t="s">
        <v>141</v>
      </c>
      <c r="H105" s="33" t="s">
        <v>430</v>
      </c>
      <c r="I105" s="33" t="s">
        <v>431</v>
      </c>
      <c r="J105" s="33"/>
    </row>
    <row r="106" ht="15.75" spans="1:10">
      <c r="A106" s="45">
        <v>867</v>
      </c>
      <c r="B106" s="1" t="s">
        <v>437</v>
      </c>
      <c r="C106" s="9" t="s">
        <v>269</v>
      </c>
      <c r="D106" s="12" t="s">
        <v>270</v>
      </c>
      <c r="E106" s="33" t="s">
        <v>98</v>
      </c>
      <c r="F106" s="33" t="s">
        <v>31</v>
      </c>
      <c r="G106" s="33" t="s">
        <v>448</v>
      </c>
      <c r="H106" s="33" t="s">
        <v>449</v>
      </c>
      <c r="I106" s="33" t="s">
        <v>450</v>
      </c>
      <c r="J106" s="33" t="s">
        <v>123</v>
      </c>
    </row>
    <row r="107" ht="15.75" spans="1:10">
      <c r="A107" s="45">
        <v>809</v>
      </c>
      <c r="B107" s="1" t="s">
        <v>13</v>
      </c>
      <c r="C107" s="9" t="s">
        <v>269</v>
      </c>
      <c r="D107" s="12" t="s">
        <v>270</v>
      </c>
      <c r="E107" s="33" t="s">
        <v>98</v>
      </c>
      <c r="F107" s="33" t="s">
        <v>31</v>
      </c>
      <c r="G107" s="33" t="s">
        <v>296</v>
      </c>
      <c r="H107" s="33" t="s">
        <v>297</v>
      </c>
      <c r="I107" s="33" t="s">
        <v>298</v>
      </c>
      <c r="J107" s="32"/>
    </row>
    <row r="108" ht="15.75" spans="1:10">
      <c r="A108" s="45">
        <v>838</v>
      </c>
      <c r="B108" s="1" t="s">
        <v>87</v>
      </c>
      <c r="C108" s="9" t="s">
        <v>269</v>
      </c>
      <c r="D108" s="12" t="s">
        <v>270</v>
      </c>
      <c r="E108" s="33" t="s">
        <v>98</v>
      </c>
      <c r="F108" s="33" t="s">
        <v>31</v>
      </c>
      <c r="G108" s="33" t="s">
        <v>382</v>
      </c>
      <c r="H108" s="33" t="s">
        <v>383</v>
      </c>
      <c r="I108" s="33" t="s">
        <v>384</v>
      </c>
      <c r="J108" s="33">
        <v>21301</v>
      </c>
    </row>
    <row r="109" ht="15.75" spans="1:10">
      <c r="A109" s="45">
        <v>856</v>
      </c>
      <c r="B109" s="1" t="s">
        <v>189</v>
      </c>
      <c r="C109" s="9" t="s">
        <v>269</v>
      </c>
      <c r="D109" s="12" t="s">
        <v>270</v>
      </c>
      <c r="E109" s="33" t="s">
        <v>111</v>
      </c>
      <c r="F109" s="33" t="s">
        <v>272</v>
      </c>
      <c r="G109" s="33" t="s">
        <v>349</v>
      </c>
      <c r="H109" s="33" t="s">
        <v>350</v>
      </c>
      <c r="I109" s="33" t="s">
        <v>426</v>
      </c>
      <c r="J109" s="33"/>
    </row>
    <row r="110" ht="15.75" spans="1:10">
      <c r="A110" s="45">
        <v>801</v>
      </c>
      <c r="B110" s="1" t="s">
        <v>13</v>
      </c>
      <c r="C110" s="9" t="s">
        <v>269</v>
      </c>
      <c r="D110" s="12" t="s">
        <v>270</v>
      </c>
      <c r="E110" s="33" t="s">
        <v>111</v>
      </c>
      <c r="F110" s="33" t="s">
        <v>272</v>
      </c>
      <c r="G110" s="33" t="s">
        <v>273</v>
      </c>
      <c r="H110" s="33" t="s">
        <v>274</v>
      </c>
      <c r="I110" s="33" t="s">
        <v>275</v>
      </c>
      <c r="J110" s="32"/>
    </row>
    <row r="111" ht="15.75" spans="1:10">
      <c r="A111" s="45">
        <v>829</v>
      </c>
      <c r="B111" s="1" t="s">
        <v>87</v>
      </c>
      <c r="C111" s="9" t="s">
        <v>269</v>
      </c>
      <c r="D111" s="12" t="s">
        <v>270</v>
      </c>
      <c r="E111" s="33" t="s">
        <v>111</v>
      </c>
      <c r="F111" s="33" t="s">
        <v>272</v>
      </c>
      <c r="G111" s="33" t="s">
        <v>357</v>
      </c>
      <c r="H111" s="33" t="s">
        <v>358</v>
      </c>
      <c r="I111" s="33" t="s">
        <v>359</v>
      </c>
      <c r="J111" s="33"/>
    </row>
    <row r="112" ht="15.75" spans="1:10">
      <c r="A112" s="45">
        <v>878</v>
      </c>
      <c r="B112" s="1" t="s">
        <v>437</v>
      </c>
      <c r="C112" s="9" t="s">
        <v>269</v>
      </c>
      <c r="D112" s="12" t="s">
        <v>270</v>
      </c>
      <c r="E112" s="33" t="s">
        <v>111</v>
      </c>
      <c r="F112" s="33" t="s">
        <v>112</v>
      </c>
      <c r="G112" s="40" t="s">
        <v>151</v>
      </c>
      <c r="H112" s="40" t="s">
        <v>152</v>
      </c>
      <c r="I112" s="40" t="s">
        <v>478</v>
      </c>
      <c r="J112" s="33"/>
    </row>
    <row r="113" ht="15.75" spans="1:10">
      <c r="A113" s="45">
        <v>846</v>
      </c>
      <c r="B113" s="1" t="s">
        <v>189</v>
      </c>
      <c r="C113" s="9" t="s">
        <v>269</v>
      </c>
      <c r="D113" s="12" t="s">
        <v>270</v>
      </c>
      <c r="E113" s="33" t="s">
        <v>111</v>
      </c>
      <c r="F113" s="33" t="s">
        <v>320</v>
      </c>
      <c r="G113" s="33" t="s">
        <v>349</v>
      </c>
      <c r="H113" s="33" t="s">
        <v>400</v>
      </c>
      <c r="I113" s="33" t="s">
        <v>401</v>
      </c>
      <c r="J113" s="33"/>
    </row>
    <row r="114" ht="15.75" spans="1:10">
      <c r="A114" s="45">
        <v>869</v>
      </c>
      <c r="B114" s="1" t="s">
        <v>437</v>
      </c>
      <c r="C114" s="9" t="s">
        <v>269</v>
      </c>
      <c r="D114" s="12" t="s">
        <v>270</v>
      </c>
      <c r="E114" s="33" t="s">
        <v>111</v>
      </c>
      <c r="F114" s="33" t="s">
        <v>320</v>
      </c>
      <c r="G114" s="33" t="s">
        <v>454</v>
      </c>
      <c r="H114" s="33" t="s">
        <v>455</v>
      </c>
      <c r="I114" s="33" t="s">
        <v>456</v>
      </c>
      <c r="J114" s="33"/>
    </row>
    <row r="115" ht="15.75" spans="1:10">
      <c r="A115" s="45">
        <v>816</v>
      </c>
      <c r="B115" s="1" t="s">
        <v>13</v>
      </c>
      <c r="C115" s="9" t="s">
        <v>269</v>
      </c>
      <c r="D115" s="12" t="s">
        <v>270</v>
      </c>
      <c r="E115" s="33" t="s">
        <v>111</v>
      </c>
      <c r="F115" s="33" t="s">
        <v>320</v>
      </c>
      <c r="G115" s="33" t="s">
        <v>90</v>
      </c>
      <c r="H115" s="33" t="s">
        <v>321</v>
      </c>
      <c r="I115" s="33" t="s">
        <v>322</v>
      </c>
      <c r="J115" s="32"/>
    </row>
    <row r="116" ht="15.75" spans="1:10">
      <c r="A116" s="45">
        <v>826</v>
      </c>
      <c r="B116" s="1" t="s">
        <v>87</v>
      </c>
      <c r="C116" s="9" t="s">
        <v>269</v>
      </c>
      <c r="D116" s="12" t="s">
        <v>270</v>
      </c>
      <c r="E116" s="33" t="s">
        <v>111</v>
      </c>
      <c r="F116" s="33" t="s">
        <v>320</v>
      </c>
      <c r="G116" s="33" t="s">
        <v>349</v>
      </c>
      <c r="H116" s="33" t="s">
        <v>350</v>
      </c>
      <c r="I116" s="33" t="s">
        <v>351</v>
      </c>
      <c r="J116" s="33"/>
    </row>
    <row r="117" ht="15.75" spans="1:10">
      <c r="A117" s="45">
        <v>849</v>
      </c>
      <c r="B117" s="1" t="s">
        <v>189</v>
      </c>
      <c r="C117" s="9" t="s">
        <v>269</v>
      </c>
      <c r="D117" s="12" t="s">
        <v>270</v>
      </c>
      <c r="E117" s="33" t="s">
        <v>26</v>
      </c>
      <c r="F117" s="33" t="s">
        <v>26</v>
      </c>
      <c r="G117" s="33" t="s">
        <v>407</v>
      </c>
      <c r="H117" s="33" t="s">
        <v>408</v>
      </c>
      <c r="I117" s="33" t="s">
        <v>409</v>
      </c>
      <c r="J117" s="33"/>
    </row>
    <row r="118" ht="15.75" spans="1:10">
      <c r="A118" s="45">
        <v>880</v>
      </c>
      <c r="B118" s="1" t="s">
        <v>437</v>
      </c>
      <c r="C118" s="9" t="s">
        <v>269</v>
      </c>
      <c r="D118" s="12" t="s">
        <v>270</v>
      </c>
      <c r="E118" s="33" t="s">
        <v>26</v>
      </c>
      <c r="F118" s="33" t="s">
        <v>26</v>
      </c>
      <c r="G118" s="33" t="s">
        <v>339</v>
      </c>
      <c r="H118" s="33" t="s">
        <v>340</v>
      </c>
      <c r="I118" s="33" t="s">
        <v>481</v>
      </c>
      <c r="J118" s="33"/>
    </row>
    <row r="119" ht="15.75" spans="1:10">
      <c r="A119" s="45">
        <v>810</v>
      </c>
      <c r="B119" s="1" t="s">
        <v>13</v>
      </c>
      <c r="C119" s="9" t="s">
        <v>269</v>
      </c>
      <c r="D119" s="12" t="s">
        <v>270</v>
      </c>
      <c r="E119" s="33" t="s">
        <v>26</v>
      </c>
      <c r="F119" s="33" t="s">
        <v>26</v>
      </c>
      <c r="G119" s="33" t="s">
        <v>299</v>
      </c>
      <c r="H119" s="33" t="s">
        <v>300</v>
      </c>
      <c r="I119" s="33" t="s">
        <v>301</v>
      </c>
      <c r="J119" s="32"/>
    </row>
    <row r="120" ht="15.75" spans="1:10">
      <c r="A120" s="45">
        <v>836</v>
      </c>
      <c r="B120" s="1" t="s">
        <v>87</v>
      </c>
      <c r="C120" s="9" t="s">
        <v>269</v>
      </c>
      <c r="D120" s="12" t="s">
        <v>270</v>
      </c>
      <c r="E120" s="33" t="s">
        <v>26</v>
      </c>
      <c r="F120" s="33" t="s">
        <v>26</v>
      </c>
      <c r="G120" s="33" t="s">
        <v>376</v>
      </c>
      <c r="H120" s="33" t="s">
        <v>377</v>
      </c>
      <c r="I120" s="33" t="s">
        <v>378</v>
      </c>
      <c r="J120" s="33"/>
    </row>
    <row r="121" ht="15.75" spans="1:10">
      <c r="A121" s="45">
        <v>853</v>
      </c>
      <c r="B121" s="1" t="s">
        <v>189</v>
      </c>
      <c r="C121" s="9" t="s">
        <v>269</v>
      </c>
      <c r="D121" s="12" t="s">
        <v>270</v>
      </c>
      <c r="E121" s="43" t="s">
        <v>256</v>
      </c>
      <c r="F121" s="43" t="s">
        <v>308</v>
      </c>
      <c r="G121" s="43" t="s">
        <v>418</v>
      </c>
      <c r="H121" s="43" t="s">
        <v>419</v>
      </c>
      <c r="I121" s="43" t="s">
        <v>420</v>
      </c>
      <c r="J121" s="43"/>
    </row>
    <row r="122" ht="15.75" spans="1:10">
      <c r="A122" s="45">
        <v>873</v>
      </c>
      <c r="B122" s="1" t="s">
        <v>437</v>
      </c>
      <c r="C122" s="9" t="s">
        <v>269</v>
      </c>
      <c r="D122" s="12" t="s">
        <v>270</v>
      </c>
      <c r="E122" s="43" t="s">
        <v>256</v>
      </c>
      <c r="F122" s="43" t="s">
        <v>308</v>
      </c>
      <c r="G122" s="43" t="s">
        <v>141</v>
      </c>
      <c r="H122" s="43" t="s">
        <v>466</v>
      </c>
      <c r="I122" s="43" t="s">
        <v>467</v>
      </c>
      <c r="J122" s="43">
        <v>21972</v>
      </c>
    </row>
    <row r="123" ht="15.75" spans="1:10">
      <c r="A123" s="45">
        <v>813</v>
      </c>
      <c r="B123" s="1" t="s">
        <v>13</v>
      </c>
      <c r="C123" s="9" t="s">
        <v>269</v>
      </c>
      <c r="D123" s="12" t="s">
        <v>270</v>
      </c>
      <c r="E123" s="43" t="s">
        <v>256</v>
      </c>
      <c r="F123" s="43" t="s">
        <v>308</v>
      </c>
      <c r="G123" s="43" t="s">
        <v>229</v>
      </c>
      <c r="H123" s="43" t="s">
        <v>309</v>
      </c>
      <c r="I123" s="43" t="s">
        <v>310</v>
      </c>
      <c r="J123" s="32"/>
    </row>
    <row r="124" ht="15.75" spans="1:10">
      <c r="A124" s="45">
        <v>833</v>
      </c>
      <c r="B124" s="1" t="s">
        <v>87</v>
      </c>
      <c r="C124" s="9" t="s">
        <v>269</v>
      </c>
      <c r="D124" s="12" t="s">
        <v>270</v>
      </c>
      <c r="E124" s="43" t="s">
        <v>256</v>
      </c>
      <c r="F124" s="43" t="s">
        <v>308</v>
      </c>
      <c r="G124" s="43" t="s">
        <v>84</v>
      </c>
      <c r="H124" s="43" t="s">
        <v>368</v>
      </c>
      <c r="I124" s="43" t="s">
        <v>369</v>
      </c>
      <c r="J124" s="43"/>
    </row>
    <row r="125" ht="15.75" spans="1:10">
      <c r="A125" s="45">
        <v>900</v>
      </c>
      <c r="B125" s="1" t="s">
        <v>437</v>
      </c>
      <c r="C125" s="19" t="s">
        <v>482</v>
      </c>
      <c r="D125" s="12" t="s">
        <v>270</v>
      </c>
      <c r="E125" s="33" t="s">
        <v>21</v>
      </c>
      <c r="F125" s="33" t="s">
        <v>107</v>
      </c>
      <c r="G125" s="33" t="s">
        <v>505</v>
      </c>
      <c r="H125" s="33" t="s">
        <v>506</v>
      </c>
      <c r="I125" s="33" t="s">
        <v>507</v>
      </c>
      <c r="J125" s="33"/>
    </row>
    <row r="126" ht="15.75" spans="1:10">
      <c r="A126" s="45">
        <v>904</v>
      </c>
      <c r="B126" s="1" t="s">
        <v>437</v>
      </c>
      <c r="C126" s="19" t="s">
        <v>482</v>
      </c>
      <c r="D126" s="12" t="s">
        <v>270</v>
      </c>
      <c r="E126" s="33" t="s">
        <v>21</v>
      </c>
      <c r="F126" s="33" t="s">
        <v>107</v>
      </c>
      <c r="G126" s="33" t="s">
        <v>514</v>
      </c>
      <c r="H126" s="33" t="s">
        <v>515</v>
      </c>
      <c r="I126" s="33" t="s">
        <v>516</v>
      </c>
      <c r="J126" s="33"/>
    </row>
    <row r="127" ht="15.75" spans="1:10">
      <c r="A127" s="45">
        <v>908</v>
      </c>
      <c r="B127" s="1" t="s">
        <v>437</v>
      </c>
      <c r="C127" s="19" t="s">
        <v>482</v>
      </c>
      <c r="D127" s="12" t="s">
        <v>270</v>
      </c>
      <c r="E127" s="33" t="s">
        <v>21</v>
      </c>
      <c r="F127" s="33" t="s">
        <v>107</v>
      </c>
      <c r="G127" s="33" t="s">
        <v>41</v>
      </c>
      <c r="H127" s="33" t="s">
        <v>515</v>
      </c>
      <c r="I127" s="33" t="s">
        <v>369</v>
      </c>
      <c r="J127" s="33"/>
    </row>
    <row r="128" ht="15.75" spans="1:10">
      <c r="A128" s="45">
        <v>911</v>
      </c>
      <c r="B128" s="1" t="s">
        <v>437</v>
      </c>
      <c r="C128" s="19" t="s">
        <v>482</v>
      </c>
      <c r="D128" s="12" t="s">
        <v>270</v>
      </c>
      <c r="E128" s="33" t="s">
        <v>21</v>
      </c>
      <c r="F128" s="33" t="s">
        <v>107</v>
      </c>
      <c r="G128" s="33" t="s">
        <v>528</v>
      </c>
      <c r="H128" s="33" t="s">
        <v>529</v>
      </c>
      <c r="I128" s="33" t="s">
        <v>530</v>
      </c>
      <c r="J128" s="33"/>
    </row>
    <row r="129" ht="15.75" spans="1:10">
      <c r="A129" s="45">
        <v>901</v>
      </c>
      <c r="B129" s="1" t="s">
        <v>437</v>
      </c>
      <c r="C129" s="19" t="s">
        <v>482</v>
      </c>
      <c r="D129" s="12" t="s">
        <v>270</v>
      </c>
      <c r="E129" s="33" t="s">
        <v>30</v>
      </c>
      <c r="F129" s="33" t="s">
        <v>31</v>
      </c>
      <c r="G129" s="33" t="s">
        <v>508</v>
      </c>
      <c r="H129" s="33" t="s">
        <v>45</v>
      </c>
      <c r="I129" s="33" t="s">
        <v>509</v>
      </c>
      <c r="J129" s="33"/>
    </row>
    <row r="130" ht="15.75" spans="1:10">
      <c r="A130" s="45">
        <v>905</v>
      </c>
      <c r="B130" s="1" t="s">
        <v>437</v>
      </c>
      <c r="C130" s="19" t="s">
        <v>482</v>
      </c>
      <c r="D130" s="12" t="s">
        <v>270</v>
      </c>
      <c r="E130" s="33" t="s">
        <v>30</v>
      </c>
      <c r="F130" s="33" t="s">
        <v>31</v>
      </c>
      <c r="G130" s="33" t="s">
        <v>483</v>
      </c>
      <c r="H130" s="33" t="s">
        <v>69</v>
      </c>
      <c r="I130" s="33" t="s">
        <v>517</v>
      </c>
      <c r="J130" s="33"/>
    </row>
    <row r="131" ht="15.75" spans="1:10">
      <c r="A131" s="45">
        <v>909</v>
      </c>
      <c r="B131" s="1" t="s">
        <v>437</v>
      </c>
      <c r="C131" s="19" t="s">
        <v>482</v>
      </c>
      <c r="D131" s="12" t="s">
        <v>270</v>
      </c>
      <c r="E131" s="33" t="s">
        <v>30</v>
      </c>
      <c r="F131" s="33" t="s">
        <v>31</v>
      </c>
      <c r="G131" s="33" t="s">
        <v>523</v>
      </c>
      <c r="H131" s="33" t="s">
        <v>85</v>
      </c>
      <c r="I131" s="33" t="s">
        <v>524</v>
      </c>
      <c r="J131" s="33"/>
    </row>
    <row r="132" ht="15.75" spans="1:10">
      <c r="A132" s="45">
        <v>912</v>
      </c>
      <c r="B132" s="1" t="s">
        <v>437</v>
      </c>
      <c r="C132" s="19" t="s">
        <v>482</v>
      </c>
      <c r="D132" s="12" t="s">
        <v>270</v>
      </c>
      <c r="E132" s="33" t="s">
        <v>30</v>
      </c>
      <c r="F132" s="33" t="s">
        <v>31</v>
      </c>
      <c r="G132" s="33" t="s">
        <v>38</v>
      </c>
      <c r="H132" s="33" t="s">
        <v>531</v>
      </c>
      <c r="I132" s="33" t="s">
        <v>532</v>
      </c>
      <c r="J132" s="33"/>
    </row>
    <row r="133" ht="15.75" spans="1:10">
      <c r="A133" s="45">
        <v>898</v>
      </c>
      <c r="B133" s="1" t="s">
        <v>437</v>
      </c>
      <c r="C133" s="19" t="s">
        <v>482</v>
      </c>
      <c r="D133" s="12" t="s">
        <v>270</v>
      </c>
      <c r="E133" s="33" t="s">
        <v>71</v>
      </c>
      <c r="F133" s="33" t="s">
        <v>302</v>
      </c>
      <c r="G133" s="33" t="s">
        <v>18</v>
      </c>
      <c r="H133" s="33" t="s">
        <v>208</v>
      </c>
      <c r="I133" s="33" t="s">
        <v>501</v>
      </c>
      <c r="J133" s="33"/>
    </row>
    <row r="134" ht="15.75" spans="1:10">
      <c r="A134" s="45">
        <v>902</v>
      </c>
      <c r="B134" s="1" t="s">
        <v>437</v>
      </c>
      <c r="C134" s="19" t="s">
        <v>482</v>
      </c>
      <c r="D134" s="12" t="s">
        <v>270</v>
      </c>
      <c r="E134" s="33" t="s">
        <v>71</v>
      </c>
      <c r="F134" s="33" t="s">
        <v>302</v>
      </c>
      <c r="G134" s="33" t="s">
        <v>135</v>
      </c>
      <c r="H134" s="33" t="s">
        <v>510</v>
      </c>
      <c r="I134" s="33" t="s">
        <v>511</v>
      </c>
      <c r="J134" s="33"/>
    </row>
    <row r="135" ht="15.75" spans="1:10">
      <c r="A135" s="45">
        <v>906</v>
      </c>
      <c r="B135" s="1" t="s">
        <v>437</v>
      </c>
      <c r="C135" s="19" t="s">
        <v>482</v>
      </c>
      <c r="D135" s="12" t="s">
        <v>270</v>
      </c>
      <c r="E135" s="33" t="s">
        <v>71</v>
      </c>
      <c r="F135" s="33" t="s">
        <v>302</v>
      </c>
      <c r="G135" s="33" t="s">
        <v>518</v>
      </c>
      <c r="H135" s="33" t="s">
        <v>519</v>
      </c>
      <c r="I135" s="33" t="s">
        <v>520</v>
      </c>
      <c r="J135" s="33"/>
    </row>
    <row r="136" ht="15.75" spans="1:10">
      <c r="A136" s="45">
        <v>910</v>
      </c>
      <c r="B136" s="1" t="s">
        <v>437</v>
      </c>
      <c r="C136" s="19" t="s">
        <v>482</v>
      </c>
      <c r="D136" s="12" t="s">
        <v>270</v>
      </c>
      <c r="E136" s="33" t="s">
        <v>71</v>
      </c>
      <c r="F136" s="33" t="s">
        <v>302</v>
      </c>
      <c r="G136" s="33" t="s">
        <v>525</v>
      </c>
      <c r="H136" s="33" t="s">
        <v>526</v>
      </c>
      <c r="I136" s="33" t="s">
        <v>527</v>
      </c>
      <c r="J136" s="33"/>
    </row>
    <row r="137" ht="15.75" spans="1:10">
      <c r="A137" s="45">
        <v>897</v>
      </c>
      <c r="B137" s="1" t="s">
        <v>437</v>
      </c>
      <c r="C137" s="19" t="s">
        <v>482</v>
      </c>
      <c r="D137" s="12" t="s">
        <v>270</v>
      </c>
      <c r="E137" s="33" t="s">
        <v>26</v>
      </c>
      <c r="F137" s="33" t="s">
        <v>26</v>
      </c>
      <c r="G137" s="33" t="s">
        <v>68</v>
      </c>
      <c r="H137" s="33" t="s">
        <v>69</v>
      </c>
      <c r="I137" s="33" t="s">
        <v>500</v>
      </c>
      <c r="J137" s="33"/>
    </row>
    <row r="138" ht="15.75" spans="1:10">
      <c r="A138" s="45">
        <v>899</v>
      </c>
      <c r="B138" s="1" t="s">
        <v>437</v>
      </c>
      <c r="C138" s="19" t="s">
        <v>482</v>
      </c>
      <c r="D138" s="12" t="s">
        <v>270</v>
      </c>
      <c r="E138" s="33" t="s">
        <v>26</v>
      </c>
      <c r="F138" s="33" t="s">
        <v>26</v>
      </c>
      <c r="G138" s="33" t="s">
        <v>502</v>
      </c>
      <c r="H138" s="33" t="s">
        <v>503</v>
      </c>
      <c r="I138" s="33" t="s">
        <v>504</v>
      </c>
      <c r="J138" s="33"/>
    </row>
    <row r="139" ht="15.75" spans="1:10">
      <c r="A139" s="45">
        <v>903</v>
      </c>
      <c r="B139" s="1" t="s">
        <v>437</v>
      </c>
      <c r="C139" s="19" t="s">
        <v>482</v>
      </c>
      <c r="D139" s="12" t="s">
        <v>270</v>
      </c>
      <c r="E139" s="33" t="s">
        <v>26</v>
      </c>
      <c r="F139" s="33" t="s">
        <v>26</v>
      </c>
      <c r="G139" s="33" t="s">
        <v>495</v>
      </c>
      <c r="H139" s="33" t="s">
        <v>512</v>
      </c>
      <c r="I139" s="33" t="s">
        <v>513</v>
      </c>
      <c r="J139" s="33"/>
    </row>
    <row r="140" ht="15.75" spans="1:10">
      <c r="A140" s="45">
        <v>907</v>
      </c>
      <c r="B140" s="1" t="s">
        <v>437</v>
      </c>
      <c r="C140" s="19" t="s">
        <v>482</v>
      </c>
      <c r="D140" s="12" t="s">
        <v>270</v>
      </c>
      <c r="E140" s="33" t="s">
        <v>26</v>
      </c>
      <c r="F140" s="33" t="s">
        <v>26</v>
      </c>
      <c r="G140" s="33" t="s">
        <v>180</v>
      </c>
      <c r="H140" s="33" t="s">
        <v>521</v>
      </c>
      <c r="I140" s="33" t="s">
        <v>522</v>
      </c>
      <c r="J140" s="33"/>
    </row>
    <row r="141" ht="15.75" spans="1:10">
      <c r="A141" s="45">
        <v>915</v>
      </c>
      <c r="B141" s="1" t="s">
        <v>13</v>
      </c>
      <c r="C141" s="26" t="s">
        <v>533</v>
      </c>
      <c r="D141" s="12" t="s">
        <v>534</v>
      </c>
      <c r="E141" s="31" t="s">
        <v>75</v>
      </c>
      <c r="F141" s="31" t="s">
        <v>537</v>
      </c>
      <c r="G141" s="31" t="s">
        <v>538</v>
      </c>
      <c r="H141" s="31" t="s">
        <v>539</v>
      </c>
      <c r="I141" s="31" t="s">
        <v>540</v>
      </c>
      <c r="J141" s="31"/>
    </row>
    <row r="142" ht="15.75" spans="1:10">
      <c r="A142" s="45">
        <v>917</v>
      </c>
      <c r="B142" s="1" t="s">
        <v>13</v>
      </c>
      <c r="C142" s="26" t="s">
        <v>533</v>
      </c>
      <c r="D142" s="16" t="s">
        <v>534</v>
      </c>
      <c r="E142" s="31" t="s">
        <v>75</v>
      </c>
      <c r="F142" s="31" t="s">
        <v>537</v>
      </c>
      <c r="G142" s="31" t="s">
        <v>475</v>
      </c>
      <c r="H142" s="31" t="s">
        <v>377</v>
      </c>
      <c r="I142" s="31" t="s">
        <v>543</v>
      </c>
      <c r="J142" s="33"/>
    </row>
    <row r="143" ht="15.75" spans="1:10">
      <c r="A143" s="45">
        <v>919</v>
      </c>
      <c r="B143" s="1" t="s">
        <v>13</v>
      </c>
      <c r="C143" s="26" t="s">
        <v>533</v>
      </c>
      <c r="D143" s="16" t="s">
        <v>534</v>
      </c>
      <c r="E143" s="31" t="s">
        <v>75</v>
      </c>
      <c r="F143" s="31" t="s">
        <v>537</v>
      </c>
      <c r="G143" s="31" t="s">
        <v>545</v>
      </c>
      <c r="H143" s="31" t="s">
        <v>546</v>
      </c>
      <c r="I143" s="31" t="s">
        <v>547</v>
      </c>
      <c r="J143" s="33"/>
    </row>
    <row r="144" ht="15.75" spans="1:10">
      <c r="A144" s="45">
        <v>914</v>
      </c>
      <c r="B144" s="1" t="s">
        <v>13</v>
      </c>
      <c r="C144" s="26" t="s">
        <v>533</v>
      </c>
      <c r="D144" s="12" t="s">
        <v>534</v>
      </c>
      <c r="E144" s="33" t="s">
        <v>17</v>
      </c>
      <c r="F144" s="33" t="s">
        <v>17</v>
      </c>
      <c r="G144" s="33" t="s">
        <v>135</v>
      </c>
      <c r="H144" s="33" t="s">
        <v>136</v>
      </c>
      <c r="I144" s="33" t="s">
        <v>536</v>
      </c>
      <c r="J144" s="31"/>
    </row>
    <row r="145" ht="15.75" spans="1:10">
      <c r="A145" s="45">
        <v>916</v>
      </c>
      <c r="B145" s="1" t="s">
        <v>13</v>
      </c>
      <c r="C145" s="26" t="s">
        <v>533</v>
      </c>
      <c r="D145" s="12" t="s">
        <v>534</v>
      </c>
      <c r="E145" s="33" t="s">
        <v>17</v>
      </c>
      <c r="F145" s="33" t="s">
        <v>17</v>
      </c>
      <c r="G145" s="33" t="s">
        <v>541</v>
      </c>
      <c r="H145" s="33" t="s">
        <v>226</v>
      </c>
      <c r="I145" s="33" t="s">
        <v>542</v>
      </c>
      <c r="J145" s="31"/>
    </row>
    <row r="146" ht="15.75" spans="1:10">
      <c r="A146" s="45">
        <v>918</v>
      </c>
      <c r="B146" s="1" t="s">
        <v>13</v>
      </c>
      <c r="C146" s="26" t="s">
        <v>533</v>
      </c>
      <c r="D146" s="16" t="s">
        <v>534</v>
      </c>
      <c r="E146" s="33" t="s">
        <v>17</v>
      </c>
      <c r="F146" s="33" t="s">
        <v>17</v>
      </c>
      <c r="G146" s="33" t="s">
        <v>180</v>
      </c>
      <c r="H146" s="33" t="s">
        <v>250</v>
      </c>
      <c r="I146" s="33" t="s">
        <v>544</v>
      </c>
      <c r="J146" s="33"/>
    </row>
    <row r="147" ht="15.75" spans="1:10">
      <c r="A147" s="45">
        <v>920</v>
      </c>
      <c r="B147" s="1" t="s">
        <v>13</v>
      </c>
      <c r="C147" s="26" t="s">
        <v>533</v>
      </c>
      <c r="D147" s="27" t="s">
        <v>534</v>
      </c>
      <c r="E147" s="33" t="s">
        <v>17</v>
      </c>
      <c r="F147" s="33" t="s">
        <v>17</v>
      </c>
      <c r="G147" s="33" t="s">
        <v>548</v>
      </c>
      <c r="H147" s="33" t="s">
        <v>549</v>
      </c>
      <c r="I147" s="33" t="s">
        <v>550</v>
      </c>
      <c r="J147" s="38"/>
    </row>
    <row r="148" ht="15.75" spans="1:10">
      <c r="A148" s="45">
        <v>931</v>
      </c>
      <c r="B148" s="1" t="s">
        <v>87</v>
      </c>
      <c r="C148" s="19" t="s">
        <v>561</v>
      </c>
      <c r="D148" s="12" t="s">
        <v>534</v>
      </c>
      <c r="E148" s="31" t="s">
        <v>75</v>
      </c>
      <c r="F148" s="31" t="s">
        <v>563</v>
      </c>
      <c r="G148" s="31" t="s">
        <v>145</v>
      </c>
      <c r="H148" s="31" t="s">
        <v>564</v>
      </c>
      <c r="I148" s="31" t="s">
        <v>565</v>
      </c>
      <c r="J148" s="31"/>
    </row>
    <row r="149" ht="15.75" spans="1:10">
      <c r="A149" s="45">
        <v>933</v>
      </c>
      <c r="B149" s="1" t="s">
        <v>87</v>
      </c>
      <c r="C149" s="19" t="s">
        <v>561</v>
      </c>
      <c r="D149" s="12" t="s">
        <v>534</v>
      </c>
      <c r="E149" s="31" t="s">
        <v>75</v>
      </c>
      <c r="F149" s="31" t="s">
        <v>563</v>
      </c>
      <c r="G149" s="31" t="s">
        <v>229</v>
      </c>
      <c r="H149" s="31" t="s">
        <v>568</v>
      </c>
      <c r="I149" s="31" t="s">
        <v>569</v>
      </c>
      <c r="J149" s="31"/>
    </row>
    <row r="150" ht="15.75" spans="1:10">
      <c r="A150" s="45">
        <v>935</v>
      </c>
      <c r="B150" s="1" t="s">
        <v>87</v>
      </c>
      <c r="C150" s="19" t="s">
        <v>561</v>
      </c>
      <c r="D150" s="12" t="s">
        <v>534</v>
      </c>
      <c r="E150" s="31" t="s">
        <v>75</v>
      </c>
      <c r="F150" s="31" t="s">
        <v>563</v>
      </c>
      <c r="G150" s="31" t="s">
        <v>572</v>
      </c>
      <c r="H150" s="31" t="s">
        <v>573</v>
      </c>
      <c r="I150" s="31" t="s">
        <v>574</v>
      </c>
      <c r="J150" s="31"/>
    </row>
    <row r="151" ht="15.75" spans="1:10">
      <c r="A151" s="45">
        <v>937</v>
      </c>
      <c r="B151" s="1" t="s">
        <v>87</v>
      </c>
      <c r="C151" s="19" t="s">
        <v>561</v>
      </c>
      <c r="D151" s="16" t="s">
        <v>534</v>
      </c>
      <c r="E151" s="31" t="s">
        <v>75</v>
      </c>
      <c r="F151" s="31" t="s">
        <v>563</v>
      </c>
      <c r="G151" s="31" t="s">
        <v>163</v>
      </c>
      <c r="H151" s="31" t="s">
        <v>578</v>
      </c>
      <c r="I151" s="31" t="s">
        <v>579</v>
      </c>
      <c r="J151" s="33"/>
    </row>
    <row r="152" ht="15.75" spans="1:10">
      <c r="A152" s="45">
        <v>930</v>
      </c>
      <c r="B152" s="1" t="s">
        <v>87</v>
      </c>
      <c r="C152" s="19" t="s">
        <v>561</v>
      </c>
      <c r="D152" s="12" t="s">
        <v>534</v>
      </c>
      <c r="E152" s="33" t="s">
        <v>30</v>
      </c>
      <c r="F152" s="33" t="s">
        <v>31</v>
      </c>
      <c r="G152" s="33" t="s">
        <v>84</v>
      </c>
      <c r="H152" s="33" t="s">
        <v>85</v>
      </c>
      <c r="I152" s="33" t="s">
        <v>562</v>
      </c>
      <c r="J152" s="31"/>
    </row>
    <row r="153" ht="15.75" spans="1:10">
      <c r="A153" s="45">
        <v>932</v>
      </c>
      <c r="B153" s="1" t="s">
        <v>87</v>
      </c>
      <c r="C153" s="19" t="s">
        <v>561</v>
      </c>
      <c r="D153" s="12" t="s">
        <v>534</v>
      </c>
      <c r="E153" s="33" t="s">
        <v>30</v>
      </c>
      <c r="F153" s="33" t="s">
        <v>31</v>
      </c>
      <c r="G153" s="33" t="s">
        <v>41</v>
      </c>
      <c r="H153" s="33" t="s">
        <v>566</v>
      </c>
      <c r="I153" s="33" t="s">
        <v>567</v>
      </c>
      <c r="J153" s="31"/>
    </row>
    <row r="154" ht="15.75" spans="1:10">
      <c r="A154" s="45">
        <v>934</v>
      </c>
      <c r="B154" s="1" t="s">
        <v>87</v>
      </c>
      <c r="C154" s="19" t="s">
        <v>561</v>
      </c>
      <c r="D154" s="12" t="s">
        <v>534</v>
      </c>
      <c r="E154" s="33" t="s">
        <v>30</v>
      </c>
      <c r="F154" s="33" t="s">
        <v>31</v>
      </c>
      <c r="G154" s="33" t="s">
        <v>210</v>
      </c>
      <c r="H154" s="33" t="s">
        <v>570</v>
      </c>
      <c r="I154" s="33" t="s">
        <v>571</v>
      </c>
      <c r="J154" s="31"/>
    </row>
    <row r="155" ht="15.75" spans="1:10">
      <c r="A155" s="45">
        <v>936</v>
      </c>
      <c r="B155" s="1" t="s">
        <v>87</v>
      </c>
      <c r="C155" s="19" t="s">
        <v>561</v>
      </c>
      <c r="D155" s="16" t="s">
        <v>534</v>
      </c>
      <c r="E155" s="33" t="s">
        <v>30</v>
      </c>
      <c r="F155" s="33" t="s">
        <v>31</v>
      </c>
      <c r="G155" s="33" t="s">
        <v>575</v>
      </c>
      <c r="H155" s="33" t="s">
        <v>576</v>
      </c>
      <c r="I155" s="33" t="s">
        <v>577</v>
      </c>
      <c r="J155" s="33"/>
    </row>
    <row r="156" ht="15.75" spans="1:10">
      <c r="A156" s="45">
        <v>942</v>
      </c>
      <c r="B156" s="1" t="s">
        <v>189</v>
      </c>
      <c r="C156" s="21" t="s">
        <v>585</v>
      </c>
      <c r="D156" s="16" t="s">
        <v>589</v>
      </c>
      <c r="E156" s="33" t="s">
        <v>131</v>
      </c>
      <c r="F156" s="33" t="s">
        <v>590</v>
      </c>
      <c r="G156" s="33" t="s">
        <v>591</v>
      </c>
      <c r="H156" s="33" t="s">
        <v>377</v>
      </c>
      <c r="I156" s="33" t="s">
        <v>592</v>
      </c>
      <c r="J156" s="32"/>
    </row>
    <row r="157" ht="15.75" spans="1:10">
      <c r="A157" s="45">
        <v>945</v>
      </c>
      <c r="B157" s="1" t="s">
        <v>189</v>
      </c>
      <c r="C157" s="21" t="s">
        <v>585</v>
      </c>
      <c r="D157" s="16" t="s">
        <v>589</v>
      </c>
      <c r="E157" s="33" t="s">
        <v>131</v>
      </c>
      <c r="F157" s="33" t="s">
        <v>590</v>
      </c>
      <c r="G157" s="33" t="s">
        <v>597</v>
      </c>
      <c r="H157" s="33" t="s">
        <v>302</v>
      </c>
      <c r="I157" s="33" t="s">
        <v>598</v>
      </c>
      <c r="J157" s="32"/>
    </row>
    <row r="158" ht="15.75" spans="1:10">
      <c r="A158" s="45">
        <v>948</v>
      </c>
      <c r="B158" s="1" t="s">
        <v>189</v>
      </c>
      <c r="C158" s="21" t="s">
        <v>585</v>
      </c>
      <c r="D158" s="16" t="s">
        <v>589</v>
      </c>
      <c r="E158" s="33" t="s">
        <v>131</v>
      </c>
      <c r="F158" s="33" t="s">
        <v>590</v>
      </c>
      <c r="G158" s="33" t="s">
        <v>232</v>
      </c>
      <c r="H158" s="33" t="s">
        <v>605</v>
      </c>
      <c r="I158" s="33" t="s">
        <v>606</v>
      </c>
      <c r="J158" s="32"/>
    </row>
  </sheetData>
  <autoFilter ref="A1:J158">
    <extLst/>
  </autoFilter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8"/>
  <sheetViews>
    <sheetView topLeftCell="A4" workbookViewId="0">
      <selection activeCell="G28" sqref="G28:G30"/>
    </sheetView>
  </sheetViews>
  <sheetFormatPr defaultColWidth="9.1047619047619" defaultRowHeight="15"/>
  <cols>
    <col min="1" max="1" width="11.1047619047619" style="1" customWidth="1"/>
    <col min="2" max="2" width="2.43809523809524" customWidth="1"/>
    <col min="3" max="3" width="10" customWidth="1"/>
    <col min="4" max="4" width="9" style="2" customWidth="1"/>
    <col min="5" max="5" width="7.66666666666667" style="2" customWidth="1"/>
    <col min="6" max="6" width="9" style="2" customWidth="1"/>
    <col min="7" max="7" width="23.6666666666667" customWidth="1"/>
    <col min="9" max="9" width="28.8857142857143" customWidth="1"/>
    <col min="10" max="10" width="26.4380952380952" customWidth="1"/>
    <col min="11" max="11" width="18.1047619047619" customWidth="1"/>
    <col min="12" max="12" width="18" customWidth="1"/>
    <col min="13" max="13" width="30" customWidth="1"/>
    <col min="14" max="14" width="14.552380952381" customWidth="1"/>
  </cols>
  <sheetData>
    <row r="1" ht="15.75" spans="1:14">
      <c r="A1" s="3" t="s">
        <v>0</v>
      </c>
      <c r="B1" s="4"/>
      <c r="C1" s="5" t="s">
        <v>1053</v>
      </c>
      <c r="D1" s="6" t="s">
        <v>2</v>
      </c>
      <c r="E1" s="6" t="s">
        <v>3</v>
      </c>
      <c r="F1" s="6" t="s">
        <v>4</v>
      </c>
      <c r="G1" s="7" t="s">
        <v>5</v>
      </c>
      <c r="H1" s="8" t="s">
        <v>6</v>
      </c>
      <c r="I1" s="30" t="s">
        <v>7</v>
      </c>
      <c r="J1" s="30" t="s">
        <v>8</v>
      </c>
      <c r="K1" s="30" t="s">
        <v>9</v>
      </c>
      <c r="L1" s="30" t="s">
        <v>10</v>
      </c>
      <c r="M1" s="30" t="s">
        <v>11</v>
      </c>
      <c r="N1" s="30" t="s">
        <v>12</v>
      </c>
    </row>
    <row r="2" ht="15.75" spans="1:14">
      <c r="A2" s="1">
        <v>841</v>
      </c>
      <c r="B2" t="s">
        <v>189</v>
      </c>
      <c r="C2" s="9" t="s">
        <v>269</v>
      </c>
      <c r="D2" s="10">
        <v>0.479166666666666</v>
      </c>
      <c r="E2" s="11">
        <v>0.541666666666667</v>
      </c>
      <c r="F2" s="11">
        <v>0.5625</v>
      </c>
      <c r="G2" s="12" t="s">
        <v>270</v>
      </c>
      <c r="H2" s="13" t="s">
        <v>89</v>
      </c>
      <c r="I2" s="31" t="s">
        <v>1055</v>
      </c>
      <c r="J2" s="31" t="s">
        <v>123</v>
      </c>
      <c r="K2" s="31" t="s">
        <v>123</v>
      </c>
      <c r="L2" s="31" t="s">
        <v>123</v>
      </c>
      <c r="M2" s="31" t="s">
        <v>123</v>
      </c>
      <c r="N2" s="32"/>
    </row>
    <row r="3" ht="15.75" spans="1:14">
      <c r="A3" s="1">
        <v>218</v>
      </c>
      <c r="B3" s="1" t="s">
        <v>13</v>
      </c>
      <c r="C3" s="14" t="s">
        <v>14</v>
      </c>
      <c r="D3" s="10">
        <v>0.4125</v>
      </c>
      <c r="E3" s="15">
        <v>0.444444444444444</v>
      </c>
      <c r="F3" s="15">
        <v>0.466666666666667</v>
      </c>
      <c r="G3" s="16" t="s">
        <v>15</v>
      </c>
      <c r="H3" s="17" t="s">
        <v>16</v>
      </c>
      <c r="I3" s="31" t="s">
        <v>75</v>
      </c>
      <c r="J3" s="31" t="s">
        <v>72</v>
      </c>
      <c r="K3" s="31" t="s">
        <v>76</v>
      </c>
      <c r="L3" s="31" t="s">
        <v>77</v>
      </c>
      <c r="M3" s="31" t="s">
        <v>78</v>
      </c>
      <c r="N3" s="33"/>
    </row>
    <row r="4" ht="15.75" spans="1:14">
      <c r="A4" s="18">
        <v>892</v>
      </c>
      <c r="B4" t="s">
        <v>437</v>
      </c>
      <c r="C4" s="19" t="s">
        <v>482</v>
      </c>
      <c r="D4" s="10">
        <v>0.562499999999999</v>
      </c>
      <c r="E4" s="20">
        <v>0.645833333333333</v>
      </c>
      <c r="F4" s="20">
        <v>0.666666666666667</v>
      </c>
      <c r="G4" s="12" t="s">
        <v>270</v>
      </c>
      <c r="H4" s="17" t="s">
        <v>16</v>
      </c>
      <c r="I4" s="31" t="s">
        <v>75</v>
      </c>
      <c r="J4" s="31" t="s">
        <v>72</v>
      </c>
      <c r="K4" s="31" t="s">
        <v>119</v>
      </c>
      <c r="L4" s="31" t="s">
        <v>488</v>
      </c>
      <c r="M4" s="31" t="s">
        <v>489</v>
      </c>
      <c r="N4" s="33"/>
    </row>
    <row r="5" ht="15.75" spans="1:14">
      <c r="A5" s="18">
        <v>895</v>
      </c>
      <c r="B5" t="s">
        <v>437</v>
      </c>
      <c r="C5" s="19" t="s">
        <v>482</v>
      </c>
      <c r="D5" s="10">
        <v>0.575000000000002</v>
      </c>
      <c r="E5" s="20">
        <v>0.65</v>
      </c>
      <c r="F5" s="20">
        <v>0.670833333333333</v>
      </c>
      <c r="G5" s="12" t="s">
        <v>270</v>
      </c>
      <c r="H5" s="17" t="s">
        <v>16</v>
      </c>
      <c r="I5" s="31" t="s">
        <v>75</v>
      </c>
      <c r="J5" s="31" t="s">
        <v>72</v>
      </c>
      <c r="K5" s="31" t="s">
        <v>495</v>
      </c>
      <c r="L5" s="31" t="s">
        <v>496</v>
      </c>
      <c r="M5" s="31" t="s">
        <v>497</v>
      </c>
      <c r="N5" s="33"/>
    </row>
    <row r="6" ht="15.75" spans="1:14">
      <c r="A6" s="18">
        <v>944</v>
      </c>
      <c r="B6" t="s">
        <v>189</v>
      </c>
      <c r="C6" s="21" t="s">
        <v>585</v>
      </c>
      <c r="D6" s="22">
        <v>0.620833333333322</v>
      </c>
      <c r="E6" s="20">
        <v>0.736111111111111</v>
      </c>
      <c r="F6" s="20">
        <v>0.75</v>
      </c>
      <c r="G6" s="16" t="s">
        <v>589</v>
      </c>
      <c r="H6" s="17" t="s">
        <v>16</v>
      </c>
      <c r="I6" s="33" t="s">
        <v>75</v>
      </c>
      <c r="J6" s="33" t="s">
        <v>72</v>
      </c>
      <c r="K6" s="33" t="s">
        <v>595</v>
      </c>
      <c r="L6" s="33" t="s">
        <v>430</v>
      </c>
      <c r="M6" s="33" t="s">
        <v>596</v>
      </c>
      <c r="N6" s="32"/>
    </row>
    <row r="7" ht="15.75" spans="1:14">
      <c r="A7" s="18">
        <v>931</v>
      </c>
      <c r="B7" t="s">
        <v>87</v>
      </c>
      <c r="C7" s="19" t="s">
        <v>561</v>
      </c>
      <c r="D7" s="22">
        <v>0.608333333333326</v>
      </c>
      <c r="E7" s="20">
        <v>0.698611111111111</v>
      </c>
      <c r="F7" s="20">
        <v>0.719444444444444</v>
      </c>
      <c r="G7" s="12" t="s">
        <v>534</v>
      </c>
      <c r="H7" s="23" t="s">
        <v>16</v>
      </c>
      <c r="I7" s="31" t="s">
        <v>75</v>
      </c>
      <c r="J7" s="31" t="s">
        <v>563</v>
      </c>
      <c r="K7" s="31" t="s">
        <v>145</v>
      </c>
      <c r="L7" s="31" t="s">
        <v>564</v>
      </c>
      <c r="M7" s="31" t="s">
        <v>565</v>
      </c>
      <c r="N7" s="31"/>
    </row>
    <row r="8" ht="15.75" spans="1:14">
      <c r="A8" s="18">
        <v>933</v>
      </c>
      <c r="B8" t="s">
        <v>87</v>
      </c>
      <c r="C8" s="19" t="s">
        <v>561</v>
      </c>
      <c r="D8" s="22">
        <v>0.616666666666658</v>
      </c>
      <c r="E8" s="20">
        <v>0.704166666666667</v>
      </c>
      <c r="F8" s="20">
        <v>0.725</v>
      </c>
      <c r="G8" s="12" t="s">
        <v>534</v>
      </c>
      <c r="H8" s="23" t="s">
        <v>16</v>
      </c>
      <c r="I8" s="31" t="s">
        <v>75</v>
      </c>
      <c r="J8" s="31" t="s">
        <v>563</v>
      </c>
      <c r="K8" s="31" t="s">
        <v>229</v>
      </c>
      <c r="L8" s="31" t="s">
        <v>568</v>
      </c>
      <c r="M8" s="31" t="s">
        <v>569</v>
      </c>
      <c r="N8" s="31"/>
    </row>
    <row r="9" ht="15.75" spans="1:14">
      <c r="A9" s="18">
        <v>935</v>
      </c>
      <c r="B9" t="s">
        <v>87</v>
      </c>
      <c r="C9" s="19" t="s">
        <v>561</v>
      </c>
      <c r="D9" s="10">
        <v>0.62499999999999</v>
      </c>
      <c r="E9" s="20">
        <v>0.709722222222222</v>
      </c>
      <c r="F9" s="20">
        <v>0.730555555555556</v>
      </c>
      <c r="G9" s="12" t="s">
        <v>534</v>
      </c>
      <c r="H9" s="23" t="s">
        <v>16</v>
      </c>
      <c r="I9" s="31" t="s">
        <v>75</v>
      </c>
      <c r="J9" s="31" t="s">
        <v>563</v>
      </c>
      <c r="K9" s="31" t="s">
        <v>572</v>
      </c>
      <c r="L9" s="31" t="s">
        <v>573</v>
      </c>
      <c r="M9" s="31" t="s">
        <v>574</v>
      </c>
      <c r="N9" s="31"/>
    </row>
    <row r="10" ht="15.75" spans="1:14">
      <c r="A10" s="18">
        <v>937</v>
      </c>
      <c r="B10" t="s">
        <v>87</v>
      </c>
      <c r="C10" s="19" t="s">
        <v>561</v>
      </c>
      <c r="D10" s="10">
        <v>0.633333333333322</v>
      </c>
      <c r="E10" s="20">
        <v>0.715277777777778</v>
      </c>
      <c r="F10" s="20">
        <v>0.736111111111111</v>
      </c>
      <c r="G10" s="16" t="s">
        <v>534</v>
      </c>
      <c r="H10" s="17" t="s">
        <v>16</v>
      </c>
      <c r="I10" s="31" t="s">
        <v>75</v>
      </c>
      <c r="J10" s="31" t="s">
        <v>563</v>
      </c>
      <c r="K10" s="31" t="s">
        <v>163</v>
      </c>
      <c r="L10" s="31" t="s">
        <v>578</v>
      </c>
      <c r="M10" s="31" t="s">
        <v>579</v>
      </c>
      <c r="N10" s="33"/>
    </row>
    <row r="11" ht="15.75" spans="1:14">
      <c r="A11" s="18">
        <v>939</v>
      </c>
      <c r="B11" t="s">
        <v>87</v>
      </c>
      <c r="C11" s="19" t="s">
        <v>561</v>
      </c>
      <c r="D11" s="10">
        <v>0.641666666666654</v>
      </c>
      <c r="E11" s="20">
        <v>0.720833333333333</v>
      </c>
      <c r="F11" s="20">
        <v>0.741666666666667</v>
      </c>
      <c r="G11" s="16" t="s">
        <v>534</v>
      </c>
      <c r="H11" s="17" t="s">
        <v>16</v>
      </c>
      <c r="I11" s="31" t="s">
        <v>75</v>
      </c>
      <c r="J11" s="31" t="s">
        <v>72</v>
      </c>
      <c r="K11" s="31" t="s">
        <v>180</v>
      </c>
      <c r="L11" s="31" t="s">
        <v>583</v>
      </c>
      <c r="M11" s="31" t="s">
        <v>584</v>
      </c>
      <c r="N11" s="33"/>
    </row>
    <row r="12" ht="15.75" spans="1:14">
      <c r="A12" s="18">
        <v>938</v>
      </c>
      <c r="B12" t="s">
        <v>87</v>
      </c>
      <c r="C12" s="19" t="s">
        <v>561</v>
      </c>
      <c r="D12" s="22">
        <v>0.637499999999988</v>
      </c>
      <c r="E12" s="20">
        <v>0.718055555555555</v>
      </c>
      <c r="F12" s="20">
        <v>0.738888888888889</v>
      </c>
      <c r="G12" s="16" t="s">
        <v>534</v>
      </c>
      <c r="H12" s="17" t="s">
        <v>16</v>
      </c>
      <c r="I12" s="31" t="s">
        <v>75</v>
      </c>
      <c r="J12" s="31" t="s">
        <v>435</v>
      </c>
      <c r="K12" s="31" t="s">
        <v>580</v>
      </c>
      <c r="L12" s="31" t="s">
        <v>581</v>
      </c>
      <c r="M12" s="31" t="s">
        <v>582</v>
      </c>
      <c r="N12" s="33"/>
    </row>
    <row r="13" ht="15.75" spans="1:14">
      <c r="A13" s="18">
        <v>941</v>
      </c>
      <c r="B13" t="s">
        <v>189</v>
      </c>
      <c r="C13" s="21" t="s">
        <v>585</v>
      </c>
      <c r="D13" s="10">
        <v>0.608333333333324</v>
      </c>
      <c r="E13" s="20">
        <v>0.731944444444444</v>
      </c>
      <c r="F13" s="20">
        <v>0.745833333333333</v>
      </c>
      <c r="G13" s="12" t="s">
        <v>586</v>
      </c>
      <c r="H13" s="23" t="s">
        <v>16</v>
      </c>
      <c r="I13" s="31" t="s">
        <v>75</v>
      </c>
      <c r="J13" s="31" t="s">
        <v>72</v>
      </c>
      <c r="K13" s="31" t="s">
        <v>278</v>
      </c>
      <c r="L13" s="31" t="s">
        <v>587</v>
      </c>
      <c r="M13" s="31" t="s">
        <v>588</v>
      </c>
      <c r="N13" s="32"/>
    </row>
    <row r="14" ht="15.75" spans="1:14">
      <c r="A14" s="1">
        <v>232</v>
      </c>
      <c r="B14" t="s">
        <v>87</v>
      </c>
      <c r="C14" s="24" t="s">
        <v>88</v>
      </c>
      <c r="D14" s="10">
        <v>0.370833333333333</v>
      </c>
      <c r="E14" s="20">
        <v>0.405555555555556</v>
      </c>
      <c r="F14" s="20">
        <v>0.434722222222222</v>
      </c>
      <c r="G14" s="16" t="s">
        <v>15</v>
      </c>
      <c r="H14" s="17" t="s">
        <v>89</v>
      </c>
      <c r="I14" s="31" t="s">
        <v>75</v>
      </c>
      <c r="J14" s="31" t="s">
        <v>127</v>
      </c>
      <c r="K14" s="31" t="s">
        <v>128</v>
      </c>
      <c r="L14" s="31" t="s">
        <v>129</v>
      </c>
      <c r="M14" s="31" t="s">
        <v>130</v>
      </c>
      <c r="N14" s="33"/>
    </row>
    <row r="15" ht="15.75" spans="1:14">
      <c r="A15" s="1">
        <v>243</v>
      </c>
      <c r="B15" t="s">
        <v>87</v>
      </c>
      <c r="C15" s="24" t="s">
        <v>88</v>
      </c>
      <c r="D15" s="22">
        <v>0.425</v>
      </c>
      <c r="E15" s="20">
        <v>0.465277777777778</v>
      </c>
      <c r="F15" s="20">
        <v>0.480555555555555</v>
      </c>
      <c r="G15" s="16" t="s">
        <v>15</v>
      </c>
      <c r="H15" s="17" t="s">
        <v>89</v>
      </c>
      <c r="I15" s="31" t="s">
        <v>75</v>
      </c>
      <c r="J15" s="31" t="s">
        <v>127</v>
      </c>
      <c r="K15" s="31" t="s">
        <v>163</v>
      </c>
      <c r="L15" s="31" t="s">
        <v>164</v>
      </c>
      <c r="M15" s="31" t="s">
        <v>165</v>
      </c>
      <c r="N15" s="31"/>
    </row>
    <row r="16" ht="15.75" spans="1:14">
      <c r="A16" s="1">
        <v>264</v>
      </c>
      <c r="B16" t="s">
        <v>189</v>
      </c>
      <c r="C16" s="24" t="s">
        <v>88</v>
      </c>
      <c r="D16" s="10">
        <v>0.370833333333333</v>
      </c>
      <c r="E16" s="20">
        <v>0.406944444444444</v>
      </c>
      <c r="F16" s="20">
        <v>0.436111111111111</v>
      </c>
      <c r="G16" s="16" t="s">
        <v>15</v>
      </c>
      <c r="H16" s="13" t="s">
        <v>89</v>
      </c>
      <c r="I16" s="31" t="s">
        <v>75</v>
      </c>
      <c r="J16" s="31" t="s">
        <v>127</v>
      </c>
      <c r="K16" s="31" t="s">
        <v>216</v>
      </c>
      <c r="L16" s="31" t="s">
        <v>217</v>
      </c>
      <c r="M16" s="31" t="s">
        <v>218</v>
      </c>
      <c r="N16" s="33"/>
    </row>
    <row r="17" ht="15.75" spans="1:14">
      <c r="A17" s="1">
        <v>275</v>
      </c>
      <c r="B17" t="s">
        <v>189</v>
      </c>
      <c r="C17" s="24" t="s">
        <v>88</v>
      </c>
      <c r="D17" s="22">
        <v>0.425</v>
      </c>
      <c r="E17" s="20">
        <v>0.466666666666667</v>
      </c>
      <c r="F17" s="20">
        <v>0.481944444444445</v>
      </c>
      <c r="G17" s="16" t="s">
        <v>15</v>
      </c>
      <c r="H17" s="13" t="s">
        <v>89</v>
      </c>
      <c r="I17" s="31" t="s">
        <v>75</v>
      </c>
      <c r="J17" s="31" t="s">
        <v>127</v>
      </c>
      <c r="K17" s="31" t="s">
        <v>1054</v>
      </c>
      <c r="L17" s="31" t="s">
        <v>247</v>
      </c>
      <c r="M17" s="31" t="s">
        <v>248</v>
      </c>
      <c r="N17" s="33"/>
    </row>
    <row r="18" ht="15.75" spans="1:14">
      <c r="A18" s="1">
        <v>865</v>
      </c>
      <c r="B18" t="s">
        <v>437</v>
      </c>
      <c r="C18" s="9" t="s">
        <v>269</v>
      </c>
      <c r="D18" s="10">
        <v>0.454166666666666</v>
      </c>
      <c r="E18" s="20">
        <v>0.523611111111111</v>
      </c>
      <c r="F18" s="20">
        <v>0.544444444444444</v>
      </c>
      <c r="G18" s="12" t="s">
        <v>270</v>
      </c>
      <c r="H18" s="13" t="s">
        <v>89</v>
      </c>
      <c r="I18" s="31" t="s">
        <v>75</v>
      </c>
      <c r="J18" s="31" t="s">
        <v>287</v>
      </c>
      <c r="K18" s="31" t="s">
        <v>232</v>
      </c>
      <c r="L18" s="31" t="s">
        <v>233</v>
      </c>
      <c r="M18" s="31" t="s">
        <v>445</v>
      </c>
      <c r="N18" s="31"/>
    </row>
    <row r="19" ht="15.75" spans="1:14">
      <c r="A19" s="1">
        <v>855</v>
      </c>
      <c r="B19" t="s">
        <v>189</v>
      </c>
      <c r="C19" s="9" t="s">
        <v>269</v>
      </c>
      <c r="D19" s="10">
        <v>0.537499999999999</v>
      </c>
      <c r="E19" s="20">
        <v>0.625</v>
      </c>
      <c r="F19" s="25">
        <v>0.645833333333333</v>
      </c>
      <c r="G19" s="12" t="s">
        <v>270</v>
      </c>
      <c r="H19" s="13" t="s">
        <v>89</v>
      </c>
      <c r="I19" s="31" t="s">
        <v>75</v>
      </c>
      <c r="J19" s="31" t="s">
        <v>316</v>
      </c>
      <c r="K19" s="31" t="s">
        <v>424</v>
      </c>
      <c r="L19" s="31" t="s">
        <v>347</v>
      </c>
      <c r="M19" s="31" t="s">
        <v>425</v>
      </c>
      <c r="N19" s="31"/>
    </row>
    <row r="20" ht="15.75" spans="1:14">
      <c r="A20" s="1">
        <v>875</v>
      </c>
      <c r="B20" t="s">
        <v>437</v>
      </c>
      <c r="C20" s="9" t="s">
        <v>269</v>
      </c>
      <c r="D20" s="10">
        <v>0.495833333333332</v>
      </c>
      <c r="E20" s="20">
        <v>0.565277777777778</v>
      </c>
      <c r="F20" s="20">
        <v>0.586111111111111</v>
      </c>
      <c r="G20" s="12" t="s">
        <v>270</v>
      </c>
      <c r="H20" s="13" t="s">
        <v>89</v>
      </c>
      <c r="I20" s="31" t="s">
        <v>75</v>
      </c>
      <c r="J20" s="31" t="s">
        <v>316</v>
      </c>
      <c r="K20" s="31" t="s">
        <v>448</v>
      </c>
      <c r="L20" s="31" t="s">
        <v>470</v>
      </c>
      <c r="M20" s="31" t="s">
        <v>471</v>
      </c>
      <c r="N20" s="31"/>
    </row>
    <row r="21" ht="15.75" spans="1:14">
      <c r="A21" s="18">
        <v>915</v>
      </c>
      <c r="B21" s="1" t="s">
        <v>13</v>
      </c>
      <c r="C21" s="26" t="s">
        <v>533</v>
      </c>
      <c r="D21" s="22">
        <v>0.591666666666668</v>
      </c>
      <c r="E21" s="20">
        <v>0.690277777777778</v>
      </c>
      <c r="F21" s="20">
        <v>0.711111111111111</v>
      </c>
      <c r="G21" s="12" t="s">
        <v>534</v>
      </c>
      <c r="H21" s="23" t="s">
        <v>89</v>
      </c>
      <c r="I21" s="31" t="s">
        <v>75</v>
      </c>
      <c r="J21" s="31" t="s">
        <v>537</v>
      </c>
      <c r="K21" s="31" t="s">
        <v>538</v>
      </c>
      <c r="L21" s="31" t="s">
        <v>539</v>
      </c>
      <c r="M21" s="31" t="s">
        <v>540</v>
      </c>
      <c r="N21" s="31"/>
    </row>
    <row r="22" ht="15.75" spans="1:14">
      <c r="A22" s="18">
        <v>917</v>
      </c>
      <c r="B22" s="1" t="s">
        <v>13</v>
      </c>
      <c r="C22" s="26" t="s">
        <v>533</v>
      </c>
      <c r="D22" s="10">
        <v>0.600000000000002</v>
      </c>
      <c r="E22" s="20">
        <v>0.693055555555556</v>
      </c>
      <c r="F22" s="20">
        <v>0.713888888888889</v>
      </c>
      <c r="G22" s="16" t="s">
        <v>534</v>
      </c>
      <c r="H22" s="17" t="s">
        <v>89</v>
      </c>
      <c r="I22" s="31" t="s">
        <v>75</v>
      </c>
      <c r="J22" s="31" t="s">
        <v>537</v>
      </c>
      <c r="K22" s="31" t="s">
        <v>475</v>
      </c>
      <c r="L22" s="31" t="s">
        <v>377</v>
      </c>
      <c r="M22" s="31" t="s">
        <v>543</v>
      </c>
      <c r="N22" s="33"/>
    </row>
    <row r="23" ht="15.75" spans="1:14">
      <c r="A23" s="18">
        <v>919</v>
      </c>
      <c r="B23" s="1" t="s">
        <v>13</v>
      </c>
      <c r="C23" s="26" t="s">
        <v>533</v>
      </c>
      <c r="D23" s="10">
        <v>0.608333333333336</v>
      </c>
      <c r="E23" s="20">
        <v>0.697222222222222</v>
      </c>
      <c r="F23" s="20">
        <v>0.718055555555556</v>
      </c>
      <c r="G23" s="16" t="s">
        <v>534</v>
      </c>
      <c r="H23" s="17" t="s">
        <v>89</v>
      </c>
      <c r="I23" s="31" t="s">
        <v>75</v>
      </c>
      <c r="J23" s="31" t="s">
        <v>537</v>
      </c>
      <c r="K23" s="31" t="s">
        <v>545</v>
      </c>
      <c r="L23" s="31" t="s">
        <v>546</v>
      </c>
      <c r="M23" s="31" t="s">
        <v>547</v>
      </c>
      <c r="N23" s="33"/>
    </row>
    <row r="24" ht="15.75" spans="1:14">
      <c r="A24" s="1">
        <v>806</v>
      </c>
      <c r="B24" s="1" t="s">
        <v>13</v>
      </c>
      <c r="C24" s="9" t="s">
        <v>269</v>
      </c>
      <c r="D24" s="22">
        <v>0.458333333333333</v>
      </c>
      <c r="E24" s="10">
        <v>0.525</v>
      </c>
      <c r="F24" s="22">
        <v>0.545833333333333</v>
      </c>
      <c r="G24" s="12" t="s">
        <v>270</v>
      </c>
      <c r="H24" s="17" t="s">
        <v>271</v>
      </c>
      <c r="I24" s="31" t="s">
        <v>75</v>
      </c>
      <c r="J24" s="31" t="s">
        <v>287</v>
      </c>
      <c r="K24" s="31" t="s">
        <v>138</v>
      </c>
      <c r="L24" s="31" t="s">
        <v>133</v>
      </c>
      <c r="M24" s="31" t="s">
        <v>288</v>
      </c>
      <c r="N24" s="32"/>
    </row>
    <row r="25" ht="15.75" spans="1:14">
      <c r="A25" s="1">
        <v>825</v>
      </c>
      <c r="B25" t="s">
        <v>87</v>
      </c>
      <c r="C25" s="9" t="s">
        <v>269</v>
      </c>
      <c r="D25" s="10">
        <v>0.495833333333332</v>
      </c>
      <c r="E25" s="25">
        <v>0.5625</v>
      </c>
      <c r="F25" s="25">
        <v>0.583333333333333</v>
      </c>
      <c r="G25" s="12" t="s">
        <v>270</v>
      </c>
      <c r="H25" s="17" t="s">
        <v>271</v>
      </c>
      <c r="I25" s="31" t="s">
        <v>75</v>
      </c>
      <c r="J25" s="31" t="s">
        <v>287</v>
      </c>
      <c r="K25" s="31" t="s">
        <v>346</v>
      </c>
      <c r="L25" s="31" t="s">
        <v>347</v>
      </c>
      <c r="M25" s="31" t="s">
        <v>348</v>
      </c>
      <c r="N25" s="31"/>
    </row>
    <row r="26" ht="15.75" spans="1:14">
      <c r="A26" s="1">
        <v>815</v>
      </c>
      <c r="B26" s="1" t="s">
        <v>13</v>
      </c>
      <c r="C26" s="9" t="s">
        <v>269</v>
      </c>
      <c r="D26" s="10">
        <v>0.495833333333332</v>
      </c>
      <c r="E26" s="10">
        <v>0.561111111111111</v>
      </c>
      <c r="F26" s="10">
        <v>0.581944444444444</v>
      </c>
      <c r="G26" s="12" t="s">
        <v>270</v>
      </c>
      <c r="H26" s="17" t="s">
        <v>271</v>
      </c>
      <c r="I26" s="31" t="s">
        <v>75</v>
      </c>
      <c r="J26" s="31" t="s">
        <v>316</v>
      </c>
      <c r="K26" s="31" t="s">
        <v>317</v>
      </c>
      <c r="L26" s="31" t="s">
        <v>318</v>
      </c>
      <c r="M26" s="31" t="s">
        <v>319</v>
      </c>
      <c r="N26" s="32"/>
    </row>
    <row r="27" ht="15.75" spans="1:14">
      <c r="A27" s="1">
        <v>835</v>
      </c>
      <c r="B27" t="s">
        <v>87</v>
      </c>
      <c r="C27" s="9" t="s">
        <v>269</v>
      </c>
      <c r="D27" s="10">
        <v>0.537499999999999</v>
      </c>
      <c r="E27" s="20">
        <v>0.620833333333334</v>
      </c>
      <c r="F27" s="20">
        <v>0.641666666666667</v>
      </c>
      <c r="G27" s="12" t="s">
        <v>270</v>
      </c>
      <c r="H27" s="17" t="s">
        <v>271</v>
      </c>
      <c r="I27" s="31" t="s">
        <v>75</v>
      </c>
      <c r="J27" s="31" t="s">
        <v>316</v>
      </c>
      <c r="K27" s="31" t="s">
        <v>373</v>
      </c>
      <c r="L27" s="31" t="s">
        <v>374</v>
      </c>
      <c r="M27" s="31" t="s">
        <v>375</v>
      </c>
      <c r="N27" s="31"/>
    </row>
    <row r="28" ht="15.75" spans="1:14">
      <c r="A28" s="1">
        <v>202</v>
      </c>
      <c r="B28" s="1" t="s">
        <v>13</v>
      </c>
      <c r="C28" s="14" t="s">
        <v>14</v>
      </c>
      <c r="D28" s="10">
        <v>0.3375</v>
      </c>
      <c r="E28" s="10">
        <v>0.370833333333333</v>
      </c>
      <c r="F28" s="10">
        <v>0.4</v>
      </c>
      <c r="G28" s="16" t="s">
        <v>15</v>
      </c>
      <c r="H28" s="17" t="s">
        <v>16</v>
      </c>
      <c r="I28" s="33" t="s">
        <v>21</v>
      </c>
      <c r="J28" s="33" t="s">
        <v>22</v>
      </c>
      <c r="K28" s="33" t="s">
        <v>23</v>
      </c>
      <c r="L28" s="33" t="s">
        <v>24</v>
      </c>
      <c r="M28" s="33" t="s">
        <v>25</v>
      </c>
      <c r="N28" s="33"/>
    </row>
    <row r="29" ht="15.75" spans="1:14">
      <c r="A29" s="1">
        <v>206</v>
      </c>
      <c r="B29" s="1" t="s">
        <v>13</v>
      </c>
      <c r="C29" s="14" t="s">
        <v>14</v>
      </c>
      <c r="D29" s="10">
        <v>0.354166666666667</v>
      </c>
      <c r="E29" s="10">
        <v>0.3875</v>
      </c>
      <c r="F29" s="10">
        <v>0.416666666666667</v>
      </c>
      <c r="G29" s="16" t="s">
        <v>15</v>
      </c>
      <c r="H29" s="17" t="s">
        <v>16</v>
      </c>
      <c r="I29" s="33" t="s">
        <v>21</v>
      </c>
      <c r="J29" s="33" t="s">
        <v>22</v>
      </c>
      <c r="K29" s="33" t="s">
        <v>38</v>
      </c>
      <c r="L29" s="33" t="s">
        <v>39</v>
      </c>
      <c r="M29" s="33" t="s">
        <v>40</v>
      </c>
      <c r="N29" s="33"/>
    </row>
    <row r="30" ht="15.75" spans="1:14">
      <c r="A30" s="1">
        <v>210</v>
      </c>
      <c r="B30" s="1" t="s">
        <v>13</v>
      </c>
      <c r="C30" s="14" t="s">
        <v>14</v>
      </c>
      <c r="D30" s="10">
        <v>0.370833333333333</v>
      </c>
      <c r="E30" s="10">
        <v>0.404166666666667</v>
      </c>
      <c r="F30" s="10">
        <v>0.433333333333333</v>
      </c>
      <c r="G30" s="16" t="s">
        <v>15</v>
      </c>
      <c r="H30" s="17" t="s">
        <v>16</v>
      </c>
      <c r="I30" s="33" t="s">
        <v>21</v>
      </c>
      <c r="J30" s="33" t="s">
        <v>22</v>
      </c>
      <c r="K30" s="33" t="s">
        <v>50</v>
      </c>
      <c r="L30" s="33" t="s">
        <v>51</v>
      </c>
      <c r="M30" s="33" t="s">
        <v>52</v>
      </c>
      <c r="N30" s="33"/>
    </row>
    <row r="31" ht="15.75" spans="1:14">
      <c r="A31" s="1">
        <v>214</v>
      </c>
      <c r="B31" s="1" t="s">
        <v>13</v>
      </c>
      <c r="C31" s="14" t="s">
        <v>14</v>
      </c>
      <c r="D31" s="10">
        <v>0.3875</v>
      </c>
      <c r="E31" s="10">
        <v>0.427777777777778</v>
      </c>
      <c r="F31" s="10">
        <v>0.449999999999997</v>
      </c>
      <c r="G31" s="16" t="s">
        <v>15</v>
      </c>
      <c r="H31" s="17" t="s">
        <v>16</v>
      </c>
      <c r="I31" s="33" t="s">
        <v>21</v>
      </c>
      <c r="J31" s="33" t="s">
        <v>22</v>
      </c>
      <c r="K31" s="33" t="s">
        <v>62</v>
      </c>
      <c r="L31" s="33" t="s">
        <v>63</v>
      </c>
      <c r="M31" s="33" t="s">
        <v>64</v>
      </c>
      <c r="N31" s="33"/>
    </row>
    <row r="32" ht="15.75" spans="1:14">
      <c r="A32" s="18">
        <v>900</v>
      </c>
      <c r="B32" t="s">
        <v>437</v>
      </c>
      <c r="C32" s="19" t="s">
        <v>482</v>
      </c>
      <c r="D32" s="22">
        <v>0.595833333333337</v>
      </c>
      <c r="E32" s="20">
        <v>0.656944444444444</v>
      </c>
      <c r="F32" s="20">
        <v>0.677777777777778</v>
      </c>
      <c r="G32" s="12" t="s">
        <v>270</v>
      </c>
      <c r="H32" s="17" t="s">
        <v>16</v>
      </c>
      <c r="I32" s="33" t="s">
        <v>21</v>
      </c>
      <c r="J32" s="33" t="s">
        <v>107</v>
      </c>
      <c r="K32" s="33" t="s">
        <v>505</v>
      </c>
      <c r="L32" s="33" t="s">
        <v>506</v>
      </c>
      <c r="M32" s="33" t="s">
        <v>507</v>
      </c>
      <c r="N32" s="33"/>
    </row>
    <row r="33" ht="15.75" spans="1:14">
      <c r="A33" s="18">
        <v>904</v>
      </c>
      <c r="B33" t="s">
        <v>437</v>
      </c>
      <c r="C33" s="19" t="s">
        <v>482</v>
      </c>
      <c r="D33" s="10">
        <v>0.612500000000005</v>
      </c>
      <c r="E33" s="20">
        <v>0.6625</v>
      </c>
      <c r="F33" s="20">
        <v>0.683333333333333</v>
      </c>
      <c r="G33" s="12" t="s">
        <v>270</v>
      </c>
      <c r="H33" s="17" t="s">
        <v>16</v>
      </c>
      <c r="I33" s="33" t="s">
        <v>21</v>
      </c>
      <c r="J33" s="33" t="s">
        <v>107</v>
      </c>
      <c r="K33" s="33" t="s">
        <v>514</v>
      </c>
      <c r="L33" s="33" t="s">
        <v>515</v>
      </c>
      <c r="M33" s="33" t="s">
        <v>516</v>
      </c>
      <c r="N33" s="33"/>
    </row>
    <row r="34" ht="15.75" spans="1:14">
      <c r="A34" s="18">
        <v>908</v>
      </c>
      <c r="B34" t="s">
        <v>437</v>
      </c>
      <c r="C34" s="19" t="s">
        <v>482</v>
      </c>
      <c r="D34" s="22">
        <v>0.629166666666673</v>
      </c>
      <c r="E34" s="20">
        <v>0.668055555555556</v>
      </c>
      <c r="F34" s="20">
        <v>0.688888888888889</v>
      </c>
      <c r="G34" s="12" t="s">
        <v>270</v>
      </c>
      <c r="H34" s="17" t="s">
        <v>16</v>
      </c>
      <c r="I34" s="33" t="s">
        <v>21</v>
      </c>
      <c r="J34" s="33" t="s">
        <v>107</v>
      </c>
      <c r="K34" s="33" t="s">
        <v>41</v>
      </c>
      <c r="L34" s="33" t="s">
        <v>515</v>
      </c>
      <c r="M34" s="33" t="s">
        <v>369</v>
      </c>
      <c r="N34" s="33"/>
    </row>
    <row r="35" ht="15.75" spans="1:14">
      <c r="A35" s="18">
        <v>911</v>
      </c>
      <c r="B35" t="s">
        <v>437</v>
      </c>
      <c r="C35" s="19" t="s">
        <v>482</v>
      </c>
      <c r="D35" s="22">
        <v>0.641666666666674</v>
      </c>
      <c r="E35" s="20">
        <v>0.672222222222222</v>
      </c>
      <c r="F35" s="20">
        <v>0.693055555555555</v>
      </c>
      <c r="G35" s="12" t="s">
        <v>270</v>
      </c>
      <c r="H35" s="17" t="s">
        <v>16</v>
      </c>
      <c r="I35" s="33" t="s">
        <v>21</v>
      </c>
      <c r="J35" s="33" t="s">
        <v>107</v>
      </c>
      <c r="K35" s="33" t="s">
        <v>528</v>
      </c>
      <c r="L35" s="33" t="s">
        <v>529</v>
      </c>
      <c r="M35" s="33" t="s">
        <v>530</v>
      </c>
      <c r="N35" s="33"/>
    </row>
    <row r="36" ht="15.75" spans="1:14">
      <c r="A36" s="1">
        <v>249</v>
      </c>
      <c r="B36" t="s">
        <v>87</v>
      </c>
      <c r="C36" s="24" t="s">
        <v>88</v>
      </c>
      <c r="D36" s="22">
        <v>0.449999999999999</v>
      </c>
      <c r="E36" s="20">
        <v>0.481944444444444</v>
      </c>
      <c r="F36" s="20">
        <v>0.497222222222222</v>
      </c>
      <c r="G36" s="16" t="s">
        <v>15</v>
      </c>
      <c r="H36" s="17" t="s">
        <v>89</v>
      </c>
      <c r="I36" s="33" t="s">
        <v>21</v>
      </c>
      <c r="J36" s="33" t="s">
        <v>72</v>
      </c>
      <c r="K36" s="33" t="s">
        <v>180</v>
      </c>
      <c r="L36" s="33" t="s">
        <v>69</v>
      </c>
      <c r="M36" s="33" t="s">
        <v>181</v>
      </c>
      <c r="N36" s="33"/>
    </row>
    <row r="37" ht="15.75" spans="1:14">
      <c r="A37" s="1">
        <v>282</v>
      </c>
      <c r="B37" t="s">
        <v>189</v>
      </c>
      <c r="C37" s="24" t="s">
        <v>88</v>
      </c>
      <c r="D37" s="10">
        <v>0.454166666666666</v>
      </c>
      <c r="E37" s="20">
        <v>0.486111111111112</v>
      </c>
      <c r="F37" s="20">
        <v>0.501388888888889</v>
      </c>
      <c r="G37" s="16" t="s">
        <v>15</v>
      </c>
      <c r="H37" s="13" t="s">
        <v>89</v>
      </c>
      <c r="I37" s="34" t="s">
        <v>21</v>
      </c>
      <c r="J37" s="34" t="s">
        <v>72</v>
      </c>
      <c r="K37" s="34" t="s">
        <v>266</v>
      </c>
      <c r="L37" s="34" t="s">
        <v>267</v>
      </c>
      <c r="M37" s="34" t="s">
        <v>268</v>
      </c>
      <c r="N37" s="33"/>
    </row>
    <row r="38" ht="15.75" spans="1:14">
      <c r="A38" s="1">
        <v>850</v>
      </c>
      <c r="B38" t="s">
        <v>189</v>
      </c>
      <c r="C38" s="9" t="s">
        <v>269</v>
      </c>
      <c r="D38" s="22">
        <v>0.516666666666666</v>
      </c>
      <c r="E38" s="20">
        <v>0.609722222222222</v>
      </c>
      <c r="F38" s="20">
        <v>0.630555555555556</v>
      </c>
      <c r="G38" s="12" t="s">
        <v>270</v>
      </c>
      <c r="H38" s="13" t="s">
        <v>89</v>
      </c>
      <c r="I38" s="33" t="s">
        <v>21</v>
      </c>
      <c r="J38" s="33" t="s">
        <v>323</v>
      </c>
      <c r="K38" s="33" t="s">
        <v>296</v>
      </c>
      <c r="L38" s="33" t="s">
        <v>410</v>
      </c>
      <c r="M38" s="33" t="s">
        <v>411</v>
      </c>
      <c r="N38" s="33"/>
    </row>
    <row r="39" ht="15.75" spans="1:14">
      <c r="A39" s="1">
        <v>876</v>
      </c>
      <c r="B39" t="s">
        <v>437</v>
      </c>
      <c r="C39" s="9" t="s">
        <v>269</v>
      </c>
      <c r="D39" s="22">
        <v>0.499999999999999</v>
      </c>
      <c r="E39" s="20">
        <v>0.570833333333333</v>
      </c>
      <c r="F39" s="20">
        <v>0.591666666666667</v>
      </c>
      <c r="G39" s="12" t="s">
        <v>270</v>
      </c>
      <c r="H39" s="13" t="s">
        <v>89</v>
      </c>
      <c r="I39" s="33" t="s">
        <v>21</v>
      </c>
      <c r="J39" s="33" t="s">
        <v>323</v>
      </c>
      <c r="K39" s="35" t="s">
        <v>472</v>
      </c>
      <c r="L39" s="35" t="s">
        <v>473</v>
      </c>
      <c r="M39" s="35" t="s">
        <v>474</v>
      </c>
      <c r="N39" s="33"/>
    </row>
    <row r="40" ht="15.75" spans="1:14">
      <c r="A40" s="1">
        <v>862</v>
      </c>
      <c r="B40" t="s">
        <v>437</v>
      </c>
      <c r="C40" s="9" t="s">
        <v>269</v>
      </c>
      <c r="D40" s="22">
        <v>0.441666666666666</v>
      </c>
      <c r="E40" s="20">
        <v>0.515277777777778</v>
      </c>
      <c r="F40" s="20">
        <v>0.536111111111111</v>
      </c>
      <c r="G40" s="12" t="s">
        <v>270</v>
      </c>
      <c r="H40" s="13" t="s">
        <v>89</v>
      </c>
      <c r="I40" s="33" t="s">
        <v>21</v>
      </c>
      <c r="J40" s="33" t="s">
        <v>72</v>
      </c>
      <c r="K40" s="33" t="s">
        <v>241</v>
      </c>
      <c r="L40" s="33" t="s">
        <v>33</v>
      </c>
      <c r="M40" s="33" t="s">
        <v>441</v>
      </c>
      <c r="N40" s="32"/>
    </row>
    <row r="41" ht="15.75" spans="1:14">
      <c r="A41" s="18">
        <v>943</v>
      </c>
      <c r="B41" t="s">
        <v>189</v>
      </c>
      <c r="C41" s="21" t="s">
        <v>585</v>
      </c>
      <c r="D41" s="10">
        <v>0.616666666666656</v>
      </c>
      <c r="E41" s="20">
        <v>0.734722222222222</v>
      </c>
      <c r="F41" s="20">
        <v>0.748611111111111</v>
      </c>
      <c r="G41" s="27" t="s">
        <v>589</v>
      </c>
      <c r="H41" s="17" t="s">
        <v>89</v>
      </c>
      <c r="I41" s="33" t="s">
        <v>21</v>
      </c>
      <c r="J41" s="33" t="s">
        <v>72</v>
      </c>
      <c r="K41" s="33" t="s">
        <v>593</v>
      </c>
      <c r="L41" s="33" t="s">
        <v>557</v>
      </c>
      <c r="M41" s="33" t="s">
        <v>594</v>
      </c>
      <c r="N41" s="32"/>
    </row>
    <row r="42" ht="15.75" spans="1:14">
      <c r="A42" s="18">
        <v>924</v>
      </c>
      <c r="B42" s="1" t="s">
        <v>13</v>
      </c>
      <c r="C42" s="26" t="s">
        <v>533</v>
      </c>
      <c r="D42" s="22">
        <v>0.629166666666671</v>
      </c>
      <c r="E42" s="20">
        <v>0.711111111111111</v>
      </c>
      <c r="F42" s="20">
        <v>0.731944444444444</v>
      </c>
      <c r="G42" s="28" t="s">
        <v>534</v>
      </c>
      <c r="H42" s="17" t="s">
        <v>89</v>
      </c>
      <c r="I42" s="33" t="s">
        <v>21</v>
      </c>
      <c r="J42" s="33" t="s">
        <v>72</v>
      </c>
      <c r="K42" s="33" t="s">
        <v>556</v>
      </c>
      <c r="L42" s="33" t="s">
        <v>557</v>
      </c>
      <c r="M42" s="33" t="s">
        <v>558</v>
      </c>
      <c r="N42" s="33"/>
    </row>
    <row r="43" ht="15.75" spans="1:14">
      <c r="A43" s="18">
        <v>928</v>
      </c>
      <c r="B43" s="1" t="s">
        <v>13</v>
      </c>
      <c r="C43" s="26" t="s">
        <v>533</v>
      </c>
      <c r="D43" s="22">
        <v>0.645833333333339</v>
      </c>
      <c r="E43" s="20">
        <v>0.722222222222222</v>
      </c>
      <c r="F43" s="20">
        <v>0.743055555555555</v>
      </c>
      <c r="G43" s="28" t="s">
        <v>534</v>
      </c>
      <c r="H43" s="29" t="s">
        <v>89</v>
      </c>
      <c r="I43" s="33" t="s">
        <v>21</v>
      </c>
      <c r="J43" s="33" t="s">
        <v>72</v>
      </c>
      <c r="K43" s="33" t="s">
        <v>560</v>
      </c>
      <c r="L43" s="33" t="s">
        <v>123</v>
      </c>
      <c r="M43" s="33" t="s">
        <v>123</v>
      </c>
      <c r="N43" s="33"/>
    </row>
    <row r="44" ht="15.75" spans="1:14">
      <c r="A44" s="1">
        <v>817</v>
      </c>
      <c r="B44" s="1" t="s">
        <v>13</v>
      </c>
      <c r="C44" s="9" t="s">
        <v>269</v>
      </c>
      <c r="D44" s="10">
        <v>0.504166666666666</v>
      </c>
      <c r="E44" s="10">
        <v>0.590277777777778</v>
      </c>
      <c r="F44" s="10">
        <v>0.611111111111111</v>
      </c>
      <c r="G44" s="12" t="s">
        <v>270</v>
      </c>
      <c r="H44" s="17" t="s">
        <v>271</v>
      </c>
      <c r="I44" s="33" t="s">
        <v>21</v>
      </c>
      <c r="J44" s="33" t="s">
        <v>323</v>
      </c>
      <c r="K44" s="33" t="s">
        <v>324</v>
      </c>
      <c r="L44" s="33" t="s">
        <v>325</v>
      </c>
      <c r="M44" s="33" t="s">
        <v>326</v>
      </c>
      <c r="N44" s="32"/>
    </row>
    <row r="45" ht="15.75" spans="1:14">
      <c r="A45" s="1">
        <v>830</v>
      </c>
      <c r="B45" t="s">
        <v>87</v>
      </c>
      <c r="C45" s="9" t="s">
        <v>269</v>
      </c>
      <c r="D45" s="22">
        <v>0.516666666666666</v>
      </c>
      <c r="E45" s="20">
        <v>0.608333333333333</v>
      </c>
      <c r="F45" s="20">
        <v>0.629166666666667</v>
      </c>
      <c r="G45" s="12" t="s">
        <v>270</v>
      </c>
      <c r="H45" s="17" t="s">
        <v>271</v>
      </c>
      <c r="I45" s="33" t="s">
        <v>21</v>
      </c>
      <c r="J45" s="33" t="s">
        <v>323</v>
      </c>
      <c r="K45" s="33" t="s">
        <v>360</v>
      </c>
      <c r="L45" s="33" t="s">
        <v>361</v>
      </c>
      <c r="M45" s="33" t="s">
        <v>362</v>
      </c>
      <c r="N45" s="33"/>
    </row>
    <row r="46" ht="15.75" spans="1:14">
      <c r="A46" s="1">
        <v>805</v>
      </c>
      <c r="B46" s="1" t="s">
        <v>13</v>
      </c>
      <c r="C46" s="9" t="s">
        <v>269</v>
      </c>
      <c r="D46" s="10">
        <v>0.454166666666666</v>
      </c>
      <c r="E46" s="10">
        <v>0.522222222222222</v>
      </c>
      <c r="F46" s="10">
        <v>0.543055555555556</v>
      </c>
      <c r="G46" s="12" t="s">
        <v>270</v>
      </c>
      <c r="H46" s="17" t="s">
        <v>271</v>
      </c>
      <c r="I46" s="33" t="s">
        <v>21</v>
      </c>
      <c r="J46" s="33" t="s">
        <v>72</v>
      </c>
      <c r="K46" s="33" t="s">
        <v>284</v>
      </c>
      <c r="L46" s="33" t="s">
        <v>285</v>
      </c>
      <c r="M46" s="33" t="s">
        <v>286</v>
      </c>
      <c r="N46" s="32"/>
    </row>
    <row r="47" ht="15.75" spans="1:14">
      <c r="A47" s="1">
        <v>233</v>
      </c>
      <c r="B47" t="s">
        <v>87</v>
      </c>
      <c r="C47" s="24" t="s">
        <v>88</v>
      </c>
      <c r="D47" s="22">
        <v>0.375</v>
      </c>
      <c r="E47" s="20">
        <v>0.409722222222223</v>
      </c>
      <c r="F47" s="20">
        <v>0.438888888888889</v>
      </c>
      <c r="G47" s="16" t="s">
        <v>15</v>
      </c>
      <c r="H47" s="17" t="s">
        <v>89</v>
      </c>
      <c r="I47" s="33" t="s">
        <v>131</v>
      </c>
      <c r="J47" s="33" t="s">
        <v>132</v>
      </c>
      <c r="K47" s="33" t="s">
        <v>133</v>
      </c>
      <c r="L47" s="33" t="s">
        <v>119</v>
      </c>
      <c r="M47" s="33" t="s">
        <v>134</v>
      </c>
      <c r="N47" s="33"/>
    </row>
    <row r="48" ht="15.75" spans="1:14">
      <c r="A48" s="1">
        <v>244</v>
      </c>
      <c r="B48" t="s">
        <v>87</v>
      </c>
      <c r="C48" s="24" t="s">
        <v>88</v>
      </c>
      <c r="D48" s="10">
        <v>0.429166666666666</v>
      </c>
      <c r="E48" s="20">
        <v>0.468055555555556</v>
      </c>
      <c r="F48" s="20">
        <v>0.483333333333333</v>
      </c>
      <c r="G48" s="16" t="s">
        <v>15</v>
      </c>
      <c r="H48" s="17" t="s">
        <v>89</v>
      </c>
      <c r="I48" s="33" t="s">
        <v>131</v>
      </c>
      <c r="J48" s="33" t="s">
        <v>132</v>
      </c>
      <c r="K48" s="33" t="s">
        <v>166</v>
      </c>
      <c r="L48" s="33" t="s">
        <v>167</v>
      </c>
      <c r="M48" s="33" t="s">
        <v>168</v>
      </c>
      <c r="N48" s="33"/>
    </row>
    <row r="49" ht="15.75" spans="1:14">
      <c r="A49" s="1">
        <v>265</v>
      </c>
      <c r="B49" t="s">
        <v>189</v>
      </c>
      <c r="C49" s="24" t="s">
        <v>88</v>
      </c>
      <c r="D49" s="22">
        <v>0.375</v>
      </c>
      <c r="E49" s="11">
        <v>0.41111111111111</v>
      </c>
      <c r="F49" s="11">
        <v>0.440277777777778</v>
      </c>
      <c r="G49" s="16" t="s">
        <v>15</v>
      </c>
      <c r="H49" s="13" t="s">
        <v>89</v>
      </c>
      <c r="I49" s="33" t="s">
        <v>131</v>
      </c>
      <c r="J49" s="33" t="s">
        <v>132</v>
      </c>
      <c r="K49" s="33" t="s">
        <v>219</v>
      </c>
      <c r="L49" s="33" t="s">
        <v>220</v>
      </c>
      <c r="M49" s="33" t="s">
        <v>221</v>
      </c>
      <c r="N49" s="31"/>
    </row>
    <row r="50" ht="15.75" spans="1:14">
      <c r="A50" s="1">
        <v>276</v>
      </c>
      <c r="B50" t="s">
        <v>189</v>
      </c>
      <c r="C50" s="24" t="s">
        <v>88</v>
      </c>
      <c r="D50" s="10">
        <v>0.429166666666666</v>
      </c>
      <c r="E50" s="20">
        <v>0.469444444444444</v>
      </c>
      <c r="F50" s="20">
        <v>0.484722222222222</v>
      </c>
      <c r="G50" s="16" t="s">
        <v>15</v>
      </c>
      <c r="H50" s="13" t="s">
        <v>89</v>
      </c>
      <c r="I50" s="33" t="s">
        <v>131</v>
      </c>
      <c r="J50" s="33" t="s">
        <v>132</v>
      </c>
      <c r="K50" s="33" t="s">
        <v>249</v>
      </c>
      <c r="L50" s="33" t="s">
        <v>250</v>
      </c>
      <c r="M50" s="33" t="s">
        <v>251</v>
      </c>
      <c r="N50" s="33"/>
    </row>
    <row r="51" ht="15.75" spans="1:14">
      <c r="A51" s="1">
        <v>859</v>
      </c>
      <c r="B51" t="s">
        <v>189</v>
      </c>
      <c r="C51" s="9" t="s">
        <v>269</v>
      </c>
      <c r="D51" s="10">
        <v>0.554166666666666</v>
      </c>
      <c r="E51" s="20">
        <v>0.634722222222223</v>
      </c>
      <c r="F51" s="20">
        <v>0.655555555555556</v>
      </c>
      <c r="G51" s="12" t="s">
        <v>270</v>
      </c>
      <c r="H51" s="13" t="s">
        <v>89</v>
      </c>
      <c r="I51" s="33" t="s">
        <v>131</v>
      </c>
      <c r="J51" s="33" t="s">
        <v>329</v>
      </c>
      <c r="K51" s="33" t="s">
        <v>432</v>
      </c>
      <c r="L51" s="33" t="s">
        <v>433</v>
      </c>
      <c r="M51" s="33" t="s">
        <v>434</v>
      </c>
      <c r="N51" s="33"/>
    </row>
    <row r="52" ht="15.75" spans="1:14">
      <c r="A52" s="1">
        <v>870</v>
      </c>
      <c r="B52" t="s">
        <v>437</v>
      </c>
      <c r="C52" s="9" t="s">
        <v>269</v>
      </c>
      <c r="D52" s="22">
        <v>0.474999999999999</v>
      </c>
      <c r="E52" s="20">
        <v>0.5375</v>
      </c>
      <c r="F52" s="20">
        <v>0.558333333333333</v>
      </c>
      <c r="G52" s="12" t="s">
        <v>270</v>
      </c>
      <c r="H52" s="13" t="s">
        <v>89</v>
      </c>
      <c r="I52" s="33" t="s">
        <v>131</v>
      </c>
      <c r="J52" s="33" t="s">
        <v>329</v>
      </c>
      <c r="K52" s="33" t="s">
        <v>457</v>
      </c>
      <c r="L52" s="33" t="s">
        <v>458</v>
      </c>
      <c r="M52" s="33" t="s">
        <v>459</v>
      </c>
      <c r="N52" s="33"/>
    </row>
    <row r="53" ht="15.75" spans="1:14">
      <c r="A53" s="18">
        <v>942</v>
      </c>
      <c r="B53" t="s">
        <v>189</v>
      </c>
      <c r="C53" s="21" t="s">
        <v>585</v>
      </c>
      <c r="D53" s="22">
        <v>0.61249999999999</v>
      </c>
      <c r="E53" s="20">
        <v>0.733333333333333</v>
      </c>
      <c r="F53" s="20">
        <v>0.747222222222222</v>
      </c>
      <c r="G53" s="16" t="s">
        <v>589</v>
      </c>
      <c r="H53" s="17" t="s">
        <v>89</v>
      </c>
      <c r="I53" s="33" t="s">
        <v>131</v>
      </c>
      <c r="J53" s="33" t="s">
        <v>590</v>
      </c>
      <c r="K53" s="33" t="s">
        <v>591</v>
      </c>
      <c r="L53" s="33" t="s">
        <v>377</v>
      </c>
      <c r="M53" s="33" t="s">
        <v>592</v>
      </c>
      <c r="N53" s="32"/>
    </row>
    <row r="54" ht="15.75" spans="1:14">
      <c r="A54" s="18">
        <v>945</v>
      </c>
      <c r="B54" t="s">
        <v>189</v>
      </c>
      <c r="C54" s="21" t="s">
        <v>585</v>
      </c>
      <c r="D54" s="10">
        <v>0.624999999999988</v>
      </c>
      <c r="E54" s="20">
        <v>0.7375</v>
      </c>
      <c r="F54" s="20">
        <v>0.751388888888889</v>
      </c>
      <c r="G54" s="16" t="s">
        <v>589</v>
      </c>
      <c r="H54" s="17" t="s">
        <v>89</v>
      </c>
      <c r="I54" s="33" t="s">
        <v>131</v>
      </c>
      <c r="J54" s="33" t="s">
        <v>590</v>
      </c>
      <c r="K54" s="33" t="s">
        <v>597</v>
      </c>
      <c r="L54" s="33" t="s">
        <v>302</v>
      </c>
      <c r="M54" s="33" t="s">
        <v>598</v>
      </c>
      <c r="N54" s="32"/>
    </row>
    <row r="55" ht="15.75" spans="1:14">
      <c r="A55" s="18">
        <v>948</v>
      </c>
      <c r="B55" t="s">
        <v>189</v>
      </c>
      <c r="C55" s="21" t="s">
        <v>585</v>
      </c>
      <c r="D55" s="22">
        <v>0.637499999999986</v>
      </c>
      <c r="E55" s="20">
        <v>0.741666666666667</v>
      </c>
      <c r="F55" s="20">
        <v>0.755555555555556</v>
      </c>
      <c r="G55" s="16" t="s">
        <v>589</v>
      </c>
      <c r="H55" s="17" t="s">
        <v>89</v>
      </c>
      <c r="I55" s="33" t="s">
        <v>131</v>
      </c>
      <c r="J55" s="33" t="s">
        <v>590</v>
      </c>
      <c r="K55" s="33" t="s">
        <v>232</v>
      </c>
      <c r="L55" s="33" t="s">
        <v>605</v>
      </c>
      <c r="M55" s="33" t="s">
        <v>606</v>
      </c>
      <c r="N55" s="32"/>
    </row>
    <row r="56" ht="15.75" spans="1:14">
      <c r="A56" s="1">
        <v>819</v>
      </c>
      <c r="B56" s="1" t="s">
        <v>13</v>
      </c>
      <c r="C56" s="9" t="s">
        <v>269</v>
      </c>
      <c r="D56" s="10">
        <v>0.512499999999999</v>
      </c>
      <c r="E56" s="10">
        <v>0.601388888888889</v>
      </c>
      <c r="F56" s="10">
        <v>0.622222222222222</v>
      </c>
      <c r="G56" s="12" t="s">
        <v>270</v>
      </c>
      <c r="H56" s="17" t="s">
        <v>271</v>
      </c>
      <c r="I56" s="33" t="s">
        <v>131</v>
      </c>
      <c r="J56" s="33" t="s">
        <v>329</v>
      </c>
      <c r="K56" s="33" t="s">
        <v>330</v>
      </c>
      <c r="L56" s="33" t="s">
        <v>331</v>
      </c>
      <c r="M56" s="33" t="s">
        <v>332</v>
      </c>
      <c r="N56" s="32"/>
    </row>
    <row r="57" ht="15.75" spans="1:14">
      <c r="A57" s="1">
        <v>839</v>
      </c>
      <c r="B57" t="s">
        <v>87</v>
      </c>
      <c r="C57" s="9" t="s">
        <v>269</v>
      </c>
      <c r="D57" s="10">
        <v>0.554166666666666</v>
      </c>
      <c r="E57" s="20">
        <v>0.631944444444445</v>
      </c>
      <c r="F57" s="20">
        <v>0.652777777777778</v>
      </c>
      <c r="G57" s="12" t="s">
        <v>270</v>
      </c>
      <c r="H57" s="17" t="s">
        <v>271</v>
      </c>
      <c r="I57" s="33" t="s">
        <v>131</v>
      </c>
      <c r="J57" s="33" t="s">
        <v>329</v>
      </c>
      <c r="K57" s="33" t="s">
        <v>385</v>
      </c>
      <c r="L57" s="33" t="s">
        <v>386</v>
      </c>
      <c r="M57" s="33" t="s">
        <v>387</v>
      </c>
      <c r="N57" s="33"/>
    </row>
    <row r="58" ht="15.75" spans="1:14">
      <c r="A58" s="1">
        <v>224</v>
      </c>
      <c r="B58" t="s">
        <v>87</v>
      </c>
      <c r="C58" s="24" t="s">
        <v>88</v>
      </c>
      <c r="D58" s="10">
        <v>0.3375</v>
      </c>
      <c r="E58" s="20">
        <v>0.372222222222222</v>
      </c>
      <c r="F58" s="20">
        <v>0.401388888888889</v>
      </c>
      <c r="G58" s="16" t="s">
        <v>15</v>
      </c>
      <c r="H58" s="17" t="s">
        <v>89</v>
      </c>
      <c r="I58" s="33" t="s">
        <v>93</v>
      </c>
      <c r="J58" s="33" t="s">
        <v>94</v>
      </c>
      <c r="K58" s="33" t="s">
        <v>95</v>
      </c>
      <c r="L58" s="33" t="s">
        <v>96</v>
      </c>
      <c r="M58" s="33" t="s">
        <v>97</v>
      </c>
      <c r="N58" s="33"/>
    </row>
    <row r="59" ht="15.75" spans="1:14">
      <c r="A59" s="1">
        <v>235</v>
      </c>
      <c r="B59" t="s">
        <v>87</v>
      </c>
      <c r="C59" s="24" t="s">
        <v>88</v>
      </c>
      <c r="D59" s="22">
        <v>0.383333333333333</v>
      </c>
      <c r="E59" s="20">
        <v>0.425</v>
      </c>
      <c r="F59" s="20">
        <v>0.447222222222223</v>
      </c>
      <c r="G59" s="16" t="s">
        <v>15</v>
      </c>
      <c r="H59" s="17" t="s">
        <v>89</v>
      </c>
      <c r="I59" s="33" t="s">
        <v>93</v>
      </c>
      <c r="J59" s="33" t="s">
        <v>94</v>
      </c>
      <c r="K59" s="33" t="s">
        <v>138</v>
      </c>
      <c r="L59" s="33" t="s">
        <v>139</v>
      </c>
      <c r="M59" s="33" t="s">
        <v>140</v>
      </c>
      <c r="N59" s="33"/>
    </row>
    <row r="60" ht="15.75" spans="1:14">
      <c r="A60" s="1">
        <v>256</v>
      </c>
      <c r="B60" t="s">
        <v>189</v>
      </c>
      <c r="C60" s="24" t="s">
        <v>88</v>
      </c>
      <c r="D60" s="10">
        <v>0.3375</v>
      </c>
      <c r="E60" s="20">
        <v>0.373611111111111</v>
      </c>
      <c r="F60" s="20">
        <v>0.402777777777778</v>
      </c>
      <c r="G60" s="16" t="s">
        <v>15</v>
      </c>
      <c r="H60" s="13" t="s">
        <v>89</v>
      </c>
      <c r="I60" s="33" t="s">
        <v>93</v>
      </c>
      <c r="J60" s="33" t="s">
        <v>94</v>
      </c>
      <c r="K60" s="33" t="s">
        <v>193</v>
      </c>
      <c r="L60" s="33" t="s">
        <v>194</v>
      </c>
      <c r="M60" s="33" t="s">
        <v>195</v>
      </c>
      <c r="N60" s="33"/>
    </row>
    <row r="61" ht="15.75" spans="1:14">
      <c r="A61" s="1">
        <v>267</v>
      </c>
      <c r="B61" t="s">
        <v>189</v>
      </c>
      <c r="C61" s="24" t="s">
        <v>88</v>
      </c>
      <c r="D61" s="22">
        <v>0.383333333333333</v>
      </c>
      <c r="E61" s="20">
        <v>0.426388888888889</v>
      </c>
      <c r="F61" s="20">
        <v>0.448611111111112</v>
      </c>
      <c r="G61" s="16" t="s">
        <v>15</v>
      </c>
      <c r="H61" s="13" t="s">
        <v>89</v>
      </c>
      <c r="I61" s="33" t="s">
        <v>93</v>
      </c>
      <c r="J61" s="33" t="s">
        <v>94</v>
      </c>
      <c r="K61" s="33" t="s">
        <v>225</v>
      </c>
      <c r="L61" s="33" t="s">
        <v>226</v>
      </c>
      <c r="M61" s="33" t="s">
        <v>227</v>
      </c>
      <c r="N61" s="33"/>
    </row>
    <row r="62" ht="15.75" spans="1:14">
      <c r="A62" s="1">
        <v>857</v>
      </c>
      <c r="B62" t="s">
        <v>189</v>
      </c>
      <c r="C62" s="9" t="s">
        <v>269</v>
      </c>
      <c r="D62" s="10">
        <v>0.545833333333332</v>
      </c>
      <c r="E62" s="20">
        <v>0.630555555555555</v>
      </c>
      <c r="F62" s="25">
        <v>0.651388888888889</v>
      </c>
      <c r="G62" s="12" t="s">
        <v>270</v>
      </c>
      <c r="H62" s="13" t="s">
        <v>89</v>
      </c>
      <c r="I62" s="33" t="s">
        <v>93</v>
      </c>
      <c r="J62" s="33" t="s">
        <v>292</v>
      </c>
      <c r="K62" s="33" t="s">
        <v>427</v>
      </c>
      <c r="L62" s="33" t="s">
        <v>428</v>
      </c>
      <c r="M62" s="33" t="s">
        <v>429</v>
      </c>
      <c r="N62" s="31"/>
    </row>
    <row r="63" ht="15.75" spans="1:14">
      <c r="A63" s="1">
        <v>879</v>
      </c>
      <c r="B63" t="s">
        <v>437</v>
      </c>
      <c r="C63" s="9" t="s">
        <v>269</v>
      </c>
      <c r="D63" s="10">
        <v>0.512499999999999</v>
      </c>
      <c r="E63" s="20">
        <v>0.605555555555556</v>
      </c>
      <c r="F63" s="20">
        <v>0.626388888888889</v>
      </c>
      <c r="G63" s="12" t="s">
        <v>270</v>
      </c>
      <c r="H63" s="13" t="s">
        <v>89</v>
      </c>
      <c r="I63" s="33" t="s">
        <v>93</v>
      </c>
      <c r="J63" s="33" t="s">
        <v>292</v>
      </c>
      <c r="K63" s="33" t="s">
        <v>415</v>
      </c>
      <c r="L63" s="33" t="s">
        <v>479</v>
      </c>
      <c r="M63" s="33" t="s">
        <v>480</v>
      </c>
      <c r="N63" s="33"/>
    </row>
    <row r="64" ht="15.75" spans="1:14">
      <c r="A64" s="1">
        <v>808</v>
      </c>
      <c r="B64" s="1" t="s">
        <v>13</v>
      </c>
      <c r="C64" s="9" t="s">
        <v>269</v>
      </c>
      <c r="D64" s="22">
        <v>0.466666666666666</v>
      </c>
      <c r="E64" s="10">
        <v>0.530555555555556</v>
      </c>
      <c r="F64" s="22">
        <v>0.551388888888889</v>
      </c>
      <c r="G64" s="12" t="s">
        <v>270</v>
      </c>
      <c r="H64" s="17" t="s">
        <v>271</v>
      </c>
      <c r="I64" s="33" t="s">
        <v>93</v>
      </c>
      <c r="J64" s="33" t="s">
        <v>292</v>
      </c>
      <c r="K64" s="33" t="s">
        <v>293</v>
      </c>
      <c r="L64" s="33" t="s">
        <v>294</v>
      </c>
      <c r="M64" s="33" t="s">
        <v>295</v>
      </c>
      <c r="N64" s="32"/>
    </row>
    <row r="65" ht="15.75" spans="1:14">
      <c r="A65" s="1">
        <v>837</v>
      </c>
      <c r="B65" t="s">
        <v>87</v>
      </c>
      <c r="C65" s="9" t="s">
        <v>269</v>
      </c>
      <c r="D65" s="10">
        <v>0.545833333333332</v>
      </c>
      <c r="E65" s="20">
        <v>0.626388888888889</v>
      </c>
      <c r="F65" s="20">
        <v>0.647222222222223</v>
      </c>
      <c r="G65" s="12" t="s">
        <v>270</v>
      </c>
      <c r="H65" s="17" t="s">
        <v>271</v>
      </c>
      <c r="I65" s="33" t="s">
        <v>93</v>
      </c>
      <c r="J65" s="33" t="s">
        <v>292</v>
      </c>
      <c r="K65" s="33" t="s">
        <v>379</v>
      </c>
      <c r="L65" s="33" t="s">
        <v>380</v>
      </c>
      <c r="M65" s="33" t="s">
        <v>381</v>
      </c>
      <c r="N65" s="31"/>
    </row>
    <row r="66" ht="15.75" spans="1:14">
      <c r="A66" s="1">
        <v>237</v>
      </c>
      <c r="B66" t="s">
        <v>87</v>
      </c>
      <c r="C66" s="24" t="s">
        <v>88</v>
      </c>
      <c r="D66" s="22">
        <v>0.391666666666666</v>
      </c>
      <c r="E66" s="20">
        <v>0.433333333333333</v>
      </c>
      <c r="F66" s="20">
        <v>0.455555555555557</v>
      </c>
      <c r="G66" s="16" t="s">
        <v>15</v>
      </c>
      <c r="H66" s="17" t="s">
        <v>89</v>
      </c>
      <c r="I66" s="33" t="s">
        <v>144</v>
      </c>
      <c r="J66" s="33" t="s">
        <v>72</v>
      </c>
      <c r="K66" s="33" t="s">
        <v>145</v>
      </c>
      <c r="L66" s="33" t="s">
        <v>146</v>
      </c>
      <c r="M66" s="33" t="s">
        <v>147</v>
      </c>
      <c r="N66" s="33"/>
    </row>
    <row r="67" ht="15.75" spans="1:14">
      <c r="A67" s="1">
        <v>843</v>
      </c>
      <c r="B67" t="s">
        <v>189</v>
      </c>
      <c r="C67" s="9" t="s">
        <v>269</v>
      </c>
      <c r="D67" s="10">
        <v>0.487499999999999</v>
      </c>
      <c r="E67" s="20">
        <v>0.552777777777778</v>
      </c>
      <c r="F67" s="20">
        <v>0.573611111111111</v>
      </c>
      <c r="G67" s="12" t="s">
        <v>270</v>
      </c>
      <c r="H67" s="13" t="s">
        <v>89</v>
      </c>
      <c r="I67" s="33" t="s">
        <v>144</v>
      </c>
      <c r="J67" s="33" t="s">
        <v>72</v>
      </c>
      <c r="K67" s="33" t="s">
        <v>391</v>
      </c>
      <c r="L67" s="33" t="s">
        <v>392</v>
      </c>
      <c r="M67" s="33" t="s">
        <v>393</v>
      </c>
      <c r="N67" s="32"/>
    </row>
    <row r="68" ht="15.75" spans="1:14">
      <c r="A68" s="1">
        <v>863</v>
      </c>
      <c r="B68" t="s">
        <v>437</v>
      </c>
      <c r="C68" s="9" t="s">
        <v>269</v>
      </c>
      <c r="D68" s="10">
        <v>0.445833333333333</v>
      </c>
      <c r="E68" s="20">
        <v>0.518055555555556</v>
      </c>
      <c r="F68" s="20">
        <v>0.538888888888889</v>
      </c>
      <c r="G68" s="12" t="s">
        <v>270</v>
      </c>
      <c r="H68" s="13" t="s">
        <v>89</v>
      </c>
      <c r="I68" s="33" t="s">
        <v>144</v>
      </c>
      <c r="J68" s="33" t="s">
        <v>72</v>
      </c>
      <c r="K68" s="33" t="s">
        <v>442</v>
      </c>
      <c r="L68" s="33" t="s">
        <v>146</v>
      </c>
      <c r="M68" s="33" t="s">
        <v>443</v>
      </c>
      <c r="N68" s="32"/>
    </row>
    <row r="69" ht="15.75" spans="1:14">
      <c r="A69" s="18">
        <v>893</v>
      </c>
      <c r="B69" t="s">
        <v>437</v>
      </c>
      <c r="C69" s="19" t="s">
        <v>482</v>
      </c>
      <c r="D69" s="22">
        <v>0.566666666666666</v>
      </c>
      <c r="E69" s="20">
        <v>0.647222222222222</v>
      </c>
      <c r="F69" s="20">
        <v>0.668055555555556</v>
      </c>
      <c r="G69" s="12" t="s">
        <v>270</v>
      </c>
      <c r="H69" s="17" t="s">
        <v>16</v>
      </c>
      <c r="I69" s="33" t="s">
        <v>289</v>
      </c>
      <c r="J69" s="33" t="s">
        <v>72</v>
      </c>
      <c r="K69" s="33" t="s">
        <v>490</v>
      </c>
      <c r="L69" s="33" t="s">
        <v>491</v>
      </c>
      <c r="M69" s="33" t="s">
        <v>492</v>
      </c>
      <c r="N69" s="33"/>
    </row>
    <row r="70" ht="15.75" spans="1:14">
      <c r="A70" s="18">
        <v>896</v>
      </c>
      <c r="B70" t="s">
        <v>437</v>
      </c>
      <c r="C70" s="19" t="s">
        <v>482</v>
      </c>
      <c r="D70" s="22">
        <v>0.579166666666669</v>
      </c>
      <c r="E70" s="20">
        <v>0.651388888888889</v>
      </c>
      <c r="F70" s="20">
        <v>0.672222222222222</v>
      </c>
      <c r="G70" s="12" t="s">
        <v>270</v>
      </c>
      <c r="H70" s="17" t="s">
        <v>16</v>
      </c>
      <c r="I70" s="33" t="s">
        <v>289</v>
      </c>
      <c r="J70" s="33" t="s">
        <v>72</v>
      </c>
      <c r="K70" s="33" t="s">
        <v>38</v>
      </c>
      <c r="L70" s="33" t="s">
        <v>498</v>
      </c>
      <c r="M70" s="33" t="s">
        <v>499</v>
      </c>
      <c r="N70" s="33"/>
    </row>
    <row r="71" ht="15.75" spans="1:14">
      <c r="A71" s="1">
        <v>848</v>
      </c>
      <c r="B71" t="s">
        <v>189</v>
      </c>
      <c r="C71" s="9" t="s">
        <v>269</v>
      </c>
      <c r="D71" s="22">
        <v>0.508333333333332</v>
      </c>
      <c r="E71" s="20">
        <v>0.598611111111111</v>
      </c>
      <c r="F71" s="20">
        <v>0.619444444444444</v>
      </c>
      <c r="G71" s="12" t="s">
        <v>270</v>
      </c>
      <c r="H71" s="13" t="s">
        <v>89</v>
      </c>
      <c r="I71" s="33" t="s">
        <v>289</v>
      </c>
      <c r="J71" s="33" t="s">
        <v>124</v>
      </c>
      <c r="K71" s="33" t="s">
        <v>404</v>
      </c>
      <c r="L71" s="33" t="s">
        <v>405</v>
      </c>
      <c r="M71" s="33" t="s">
        <v>406</v>
      </c>
      <c r="N71" s="31"/>
    </row>
    <row r="72" ht="15.75" spans="1:14">
      <c r="A72" s="1">
        <v>877</v>
      </c>
      <c r="B72" t="s">
        <v>437</v>
      </c>
      <c r="C72" s="9" t="s">
        <v>269</v>
      </c>
      <c r="D72" s="10">
        <v>0.504166666666666</v>
      </c>
      <c r="E72" s="20">
        <v>0.594444444444444</v>
      </c>
      <c r="F72" s="20">
        <v>0.615277777777778</v>
      </c>
      <c r="G72" s="12" t="s">
        <v>270</v>
      </c>
      <c r="H72" s="13" t="s">
        <v>89</v>
      </c>
      <c r="I72" s="33" t="s">
        <v>289</v>
      </c>
      <c r="J72" s="33" t="s">
        <v>124</v>
      </c>
      <c r="K72" s="33" t="s">
        <v>475</v>
      </c>
      <c r="L72" s="33" t="s">
        <v>476</v>
      </c>
      <c r="M72" s="33" t="s">
        <v>477</v>
      </c>
      <c r="N72" s="31"/>
    </row>
    <row r="73" ht="15.75" spans="1:14">
      <c r="A73" s="1">
        <v>847</v>
      </c>
      <c r="B73" t="s">
        <v>189</v>
      </c>
      <c r="C73" s="9" t="s">
        <v>269</v>
      </c>
      <c r="D73" s="10">
        <v>0.504166666666666</v>
      </c>
      <c r="E73" s="20">
        <v>0.593055555555556</v>
      </c>
      <c r="F73" s="20">
        <v>0.613888888888889</v>
      </c>
      <c r="G73" s="12" t="s">
        <v>270</v>
      </c>
      <c r="H73" s="13" t="s">
        <v>89</v>
      </c>
      <c r="I73" s="33" t="s">
        <v>289</v>
      </c>
      <c r="J73" s="33" t="s">
        <v>107</v>
      </c>
      <c r="K73" s="33" t="s">
        <v>402</v>
      </c>
      <c r="L73" s="33" t="s">
        <v>66</v>
      </c>
      <c r="M73" s="33" t="s">
        <v>403</v>
      </c>
      <c r="N73" s="31"/>
    </row>
    <row r="74" ht="15.75" spans="1:14">
      <c r="A74" s="1">
        <v>868</v>
      </c>
      <c r="B74" t="s">
        <v>437</v>
      </c>
      <c r="C74" s="9" t="s">
        <v>269</v>
      </c>
      <c r="D74" s="22">
        <v>0.466666666666666</v>
      </c>
      <c r="E74" s="20">
        <v>0.531944444444444</v>
      </c>
      <c r="F74" s="20">
        <v>0.552777777777778</v>
      </c>
      <c r="G74" s="12" t="s">
        <v>270</v>
      </c>
      <c r="H74" s="13" t="s">
        <v>89</v>
      </c>
      <c r="I74" s="33" t="s">
        <v>289</v>
      </c>
      <c r="J74" s="33" t="s">
        <v>107</v>
      </c>
      <c r="K74" s="33" t="s">
        <v>451</v>
      </c>
      <c r="L74" s="33" t="s">
        <v>452</v>
      </c>
      <c r="M74" s="33" t="s">
        <v>453</v>
      </c>
      <c r="N74" s="31"/>
    </row>
    <row r="75" ht="15.75" spans="1:14">
      <c r="A75" s="1">
        <v>807</v>
      </c>
      <c r="B75" s="1" t="s">
        <v>13</v>
      </c>
      <c r="C75" s="9" t="s">
        <v>269</v>
      </c>
      <c r="D75" s="10">
        <v>0.462499999999999</v>
      </c>
      <c r="E75" s="10">
        <v>0.527777777777778</v>
      </c>
      <c r="F75" s="10">
        <v>0.548611111111111</v>
      </c>
      <c r="G75" s="12" t="s">
        <v>270</v>
      </c>
      <c r="H75" s="17" t="s">
        <v>271</v>
      </c>
      <c r="I75" s="33" t="s">
        <v>289</v>
      </c>
      <c r="J75" s="33" t="s">
        <v>124</v>
      </c>
      <c r="K75" s="33" t="s">
        <v>173</v>
      </c>
      <c r="L75" s="33" t="s">
        <v>290</v>
      </c>
      <c r="M75" s="33" t="s">
        <v>291</v>
      </c>
      <c r="N75" s="32"/>
    </row>
    <row r="76" ht="15.75" spans="1:14">
      <c r="A76" s="1">
        <v>828</v>
      </c>
      <c r="B76" t="s">
        <v>87</v>
      </c>
      <c r="C76" s="9" t="s">
        <v>269</v>
      </c>
      <c r="D76" s="22">
        <v>0.508333333333332</v>
      </c>
      <c r="E76" s="25">
        <v>0.597222222222222</v>
      </c>
      <c r="F76" s="25">
        <v>0.618055555555556</v>
      </c>
      <c r="G76" s="12" t="s">
        <v>270</v>
      </c>
      <c r="H76" s="17" t="s">
        <v>271</v>
      </c>
      <c r="I76" s="33" t="s">
        <v>289</v>
      </c>
      <c r="J76" s="33" t="s">
        <v>124</v>
      </c>
      <c r="K76" s="33" t="s">
        <v>241</v>
      </c>
      <c r="L76" s="33" t="s">
        <v>355</v>
      </c>
      <c r="M76" s="33" t="s">
        <v>356</v>
      </c>
      <c r="N76" s="31"/>
    </row>
    <row r="77" ht="15.75" spans="1:14">
      <c r="A77" s="1">
        <v>818</v>
      </c>
      <c r="B77" s="1" t="s">
        <v>13</v>
      </c>
      <c r="C77" s="9" t="s">
        <v>269</v>
      </c>
      <c r="D77" s="22">
        <v>0.508333333333332</v>
      </c>
      <c r="E77" s="10">
        <v>0.595833333333333</v>
      </c>
      <c r="F77" s="20">
        <v>0.616666666666667</v>
      </c>
      <c r="G77" s="12" t="s">
        <v>270</v>
      </c>
      <c r="H77" s="17" t="s">
        <v>271</v>
      </c>
      <c r="I77" s="33" t="s">
        <v>289</v>
      </c>
      <c r="J77" s="33" t="s">
        <v>107</v>
      </c>
      <c r="K77" s="37" t="s">
        <v>141</v>
      </c>
      <c r="L77" s="37" t="s">
        <v>327</v>
      </c>
      <c r="M77" s="37" t="s">
        <v>328</v>
      </c>
      <c r="N77" s="32"/>
    </row>
    <row r="78" ht="15.75" spans="1:14">
      <c r="A78" s="1">
        <v>827</v>
      </c>
      <c r="B78" t="s">
        <v>87</v>
      </c>
      <c r="C78" s="9" t="s">
        <v>269</v>
      </c>
      <c r="D78" s="10">
        <v>0.504166666666666</v>
      </c>
      <c r="E78" s="25">
        <v>0.591666666666667</v>
      </c>
      <c r="F78" s="25">
        <v>0.6125</v>
      </c>
      <c r="G78" s="12" t="s">
        <v>270</v>
      </c>
      <c r="H78" s="17" t="s">
        <v>271</v>
      </c>
      <c r="I78" s="33" t="s">
        <v>289</v>
      </c>
      <c r="J78" s="33" t="s">
        <v>107</v>
      </c>
      <c r="K78" s="33" t="s">
        <v>352</v>
      </c>
      <c r="L78" s="33" t="s">
        <v>353</v>
      </c>
      <c r="M78" s="33" t="s">
        <v>354</v>
      </c>
      <c r="N78" s="31"/>
    </row>
    <row r="79" ht="15.75" spans="1:14">
      <c r="A79" s="1">
        <v>231</v>
      </c>
      <c r="B79" t="s">
        <v>87</v>
      </c>
      <c r="C79" s="24" t="s">
        <v>88</v>
      </c>
      <c r="D79" s="22">
        <v>0.366666666666667</v>
      </c>
      <c r="E79" s="20">
        <v>0.401388888888889</v>
      </c>
      <c r="F79" s="20">
        <v>0.430555555555555</v>
      </c>
      <c r="G79" s="16" t="s">
        <v>15</v>
      </c>
      <c r="H79" s="17" t="s">
        <v>89</v>
      </c>
      <c r="I79" s="33" t="s">
        <v>106</v>
      </c>
      <c r="J79" s="33" t="s">
        <v>124</v>
      </c>
      <c r="K79" s="33" t="s">
        <v>84</v>
      </c>
      <c r="L79" s="33" t="s">
        <v>125</v>
      </c>
      <c r="M79" s="33" t="s">
        <v>126</v>
      </c>
      <c r="N79" s="33"/>
    </row>
    <row r="80" ht="15.75" spans="1:14">
      <c r="A80" s="1">
        <v>242</v>
      </c>
      <c r="B80" t="s">
        <v>87</v>
      </c>
      <c r="C80" s="24" t="s">
        <v>88</v>
      </c>
      <c r="D80" s="10">
        <v>0.420833333333333</v>
      </c>
      <c r="E80" s="20">
        <v>0.454166666666667</v>
      </c>
      <c r="F80" s="20">
        <v>0.476388888888889</v>
      </c>
      <c r="G80" s="16" t="s">
        <v>15</v>
      </c>
      <c r="H80" s="17" t="s">
        <v>89</v>
      </c>
      <c r="I80" s="33" t="s">
        <v>106</v>
      </c>
      <c r="J80" s="33" t="s">
        <v>124</v>
      </c>
      <c r="K80" s="33" t="s">
        <v>160</v>
      </c>
      <c r="L80" s="33" t="s">
        <v>161</v>
      </c>
      <c r="M80" s="33" t="s">
        <v>162</v>
      </c>
      <c r="N80" s="33"/>
    </row>
    <row r="81" ht="15.75" spans="1:14">
      <c r="A81" s="1">
        <v>263</v>
      </c>
      <c r="B81" t="s">
        <v>189</v>
      </c>
      <c r="C81" s="24" t="s">
        <v>88</v>
      </c>
      <c r="D81" s="22">
        <v>0.366666666666667</v>
      </c>
      <c r="E81" s="20">
        <v>0.402777777777778</v>
      </c>
      <c r="F81" s="20">
        <v>0.431944444444444</v>
      </c>
      <c r="G81" s="16" t="s">
        <v>15</v>
      </c>
      <c r="H81" s="13" t="s">
        <v>89</v>
      </c>
      <c r="I81" s="33" t="s">
        <v>106</v>
      </c>
      <c r="J81" s="33" t="s">
        <v>124</v>
      </c>
      <c r="K81" s="33" t="s">
        <v>213</v>
      </c>
      <c r="L81" s="33" t="s">
        <v>214</v>
      </c>
      <c r="M81" s="33" t="s">
        <v>215</v>
      </c>
      <c r="N81" s="33"/>
    </row>
    <row r="82" ht="15.75" spans="1:14">
      <c r="A82" s="1">
        <v>270</v>
      </c>
      <c r="B82" t="s">
        <v>189</v>
      </c>
      <c r="C82" s="24" t="s">
        <v>88</v>
      </c>
      <c r="D82" s="10">
        <v>0.395833333333333</v>
      </c>
      <c r="E82" s="20">
        <v>0.438888888888889</v>
      </c>
      <c r="F82" s="20">
        <v>0.461111111111113</v>
      </c>
      <c r="G82" s="16" t="s">
        <v>15</v>
      </c>
      <c r="H82" s="13" t="s">
        <v>89</v>
      </c>
      <c r="I82" s="33" t="s">
        <v>106</v>
      </c>
      <c r="J82" s="33" t="s">
        <v>124</v>
      </c>
      <c r="K82" s="33" t="s">
        <v>232</v>
      </c>
      <c r="L82" s="33" t="s">
        <v>233</v>
      </c>
      <c r="M82" s="33" t="s">
        <v>234</v>
      </c>
      <c r="N82" s="38"/>
    </row>
    <row r="83" ht="15.75" spans="1:14">
      <c r="A83" s="1">
        <v>227</v>
      </c>
      <c r="B83" t="s">
        <v>87</v>
      </c>
      <c r="C83" s="24" t="s">
        <v>88</v>
      </c>
      <c r="D83" s="22">
        <v>0.35</v>
      </c>
      <c r="E83" s="20">
        <v>0.384722222222222</v>
      </c>
      <c r="F83" s="20">
        <v>0.413888888888889</v>
      </c>
      <c r="G83" s="16" t="s">
        <v>15</v>
      </c>
      <c r="H83" s="17" t="s">
        <v>89</v>
      </c>
      <c r="I83" s="33" t="s">
        <v>106</v>
      </c>
      <c r="J83" s="33" t="s">
        <v>107</v>
      </c>
      <c r="K83" s="33" t="s">
        <v>108</v>
      </c>
      <c r="L83" s="33" t="s">
        <v>109</v>
      </c>
      <c r="M83" s="33" t="s">
        <v>110</v>
      </c>
      <c r="N83" s="33"/>
    </row>
    <row r="84" ht="15.75" spans="1:14">
      <c r="A84" s="1">
        <v>238</v>
      </c>
      <c r="B84" t="s">
        <v>87</v>
      </c>
      <c r="C84" s="24" t="s">
        <v>88</v>
      </c>
      <c r="D84" s="10">
        <v>0.395833333333333</v>
      </c>
      <c r="E84" s="20">
        <v>0.4375</v>
      </c>
      <c r="F84" s="20">
        <v>0.459722222222224</v>
      </c>
      <c r="G84" s="16" t="s">
        <v>15</v>
      </c>
      <c r="H84" s="17" t="s">
        <v>89</v>
      </c>
      <c r="I84" s="33" t="s">
        <v>106</v>
      </c>
      <c r="J84" s="33" t="s">
        <v>107</v>
      </c>
      <c r="K84" s="33" t="s">
        <v>148</v>
      </c>
      <c r="L84" s="33" t="s">
        <v>149</v>
      </c>
      <c r="M84" s="33" t="s">
        <v>150</v>
      </c>
      <c r="N84" s="38"/>
    </row>
    <row r="85" ht="15.75" spans="1:14">
      <c r="A85" s="1">
        <v>259</v>
      </c>
      <c r="B85" t="s">
        <v>189</v>
      </c>
      <c r="C85" s="24" t="s">
        <v>88</v>
      </c>
      <c r="D85" s="22">
        <v>0.35</v>
      </c>
      <c r="E85" s="20">
        <v>0.386111111111111</v>
      </c>
      <c r="F85" s="20">
        <v>0.415277777777778</v>
      </c>
      <c r="G85" s="16" t="s">
        <v>15</v>
      </c>
      <c r="H85" s="13" t="s">
        <v>89</v>
      </c>
      <c r="I85" s="33" t="s">
        <v>106</v>
      </c>
      <c r="J85" s="33" t="s">
        <v>107</v>
      </c>
      <c r="K85" s="33" t="s">
        <v>201</v>
      </c>
      <c r="L85" s="33" t="s">
        <v>202</v>
      </c>
      <c r="M85" s="33" t="s">
        <v>203</v>
      </c>
      <c r="N85" s="33"/>
    </row>
    <row r="86" ht="15.75" spans="1:14">
      <c r="A86" s="1">
        <v>274</v>
      </c>
      <c r="B86" t="s">
        <v>189</v>
      </c>
      <c r="C86" s="24" t="s">
        <v>88</v>
      </c>
      <c r="D86" s="10">
        <v>0.420833333333333</v>
      </c>
      <c r="E86" s="20">
        <v>0.455555555555556</v>
      </c>
      <c r="F86" s="20">
        <v>0.477777777777778</v>
      </c>
      <c r="G86" s="16" t="s">
        <v>15</v>
      </c>
      <c r="H86" s="13" t="s">
        <v>89</v>
      </c>
      <c r="I86" s="33" t="s">
        <v>106</v>
      </c>
      <c r="J86" s="33" t="s">
        <v>107</v>
      </c>
      <c r="K86" s="33" t="s">
        <v>244</v>
      </c>
      <c r="L86" s="33" t="s">
        <v>69</v>
      </c>
      <c r="M86" s="33" t="s">
        <v>245</v>
      </c>
      <c r="N86" s="33"/>
    </row>
    <row r="87" ht="15.75" spans="1:14">
      <c r="A87" s="1">
        <v>851</v>
      </c>
      <c r="B87" t="s">
        <v>189</v>
      </c>
      <c r="C87" s="9" t="s">
        <v>269</v>
      </c>
      <c r="D87" s="10">
        <v>0.520833333333332</v>
      </c>
      <c r="E87" s="20">
        <v>0.613888888888889</v>
      </c>
      <c r="F87" s="25">
        <v>0.634722222222222</v>
      </c>
      <c r="G87" s="12" t="s">
        <v>270</v>
      </c>
      <c r="H87" s="13" t="s">
        <v>89</v>
      </c>
      <c r="I87" s="33" t="s">
        <v>106</v>
      </c>
      <c r="J87" s="33" t="s">
        <v>302</v>
      </c>
      <c r="K87" s="33" t="s">
        <v>412</v>
      </c>
      <c r="L87" s="33" t="s">
        <v>413</v>
      </c>
      <c r="M87" s="33" t="s">
        <v>414</v>
      </c>
      <c r="N87" s="33"/>
    </row>
    <row r="88" ht="15.75" spans="1:14">
      <c r="A88" s="1">
        <v>871</v>
      </c>
      <c r="B88" t="s">
        <v>437</v>
      </c>
      <c r="C88" s="9" t="s">
        <v>269</v>
      </c>
      <c r="D88" s="10">
        <v>0.479166666666666</v>
      </c>
      <c r="E88" s="20">
        <v>0.543055555555556</v>
      </c>
      <c r="F88" s="20">
        <v>0.563888888888889</v>
      </c>
      <c r="G88" s="12" t="s">
        <v>270</v>
      </c>
      <c r="H88" s="13" t="s">
        <v>89</v>
      </c>
      <c r="I88" s="33" t="s">
        <v>106</v>
      </c>
      <c r="J88" s="33" t="s">
        <v>302</v>
      </c>
      <c r="K88" s="33" t="s">
        <v>460</v>
      </c>
      <c r="L88" s="33" t="s">
        <v>461</v>
      </c>
      <c r="M88" s="33" t="s">
        <v>462</v>
      </c>
      <c r="N88" s="33"/>
    </row>
    <row r="89" ht="15.75" spans="1:14">
      <c r="A89" s="18">
        <v>922</v>
      </c>
      <c r="B89" s="1" t="s">
        <v>13</v>
      </c>
      <c r="C89" s="26" t="s">
        <v>533</v>
      </c>
      <c r="D89" s="10">
        <v>0.620833333333337</v>
      </c>
      <c r="E89" s="20">
        <v>0.705555555555556</v>
      </c>
      <c r="F89" s="20">
        <v>0.726388888888889</v>
      </c>
      <c r="G89" s="28" t="s">
        <v>534</v>
      </c>
      <c r="H89" s="17" t="s">
        <v>89</v>
      </c>
      <c r="I89" s="33" t="s">
        <v>106</v>
      </c>
      <c r="J89" s="33" t="s">
        <v>72</v>
      </c>
      <c r="K89" s="33" t="s">
        <v>457</v>
      </c>
      <c r="L89" s="33" t="s">
        <v>552</v>
      </c>
      <c r="M89" s="33" t="s">
        <v>553</v>
      </c>
      <c r="N89" s="33"/>
    </row>
    <row r="90" ht="15.75" spans="1:14">
      <c r="A90" s="18">
        <v>925</v>
      </c>
      <c r="B90" s="1" t="s">
        <v>13</v>
      </c>
      <c r="C90" s="26" t="s">
        <v>533</v>
      </c>
      <c r="D90" s="10">
        <v>0.633333333333338</v>
      </c>
      <c r="E90" s="20">
        <v>0.713888888888889</v>
      </c>
      <c r="F90" s="20">
        <v>0.734722222222222</v>
      </c>
      <c r="G90" s="28" t="s">
        <v>534</v>
      </c>
      <c r="H90" s="17" t="s">
        <v>89</v>
      </c>
      <c r="I90" s="33" t="s">
        <v>106</v>
      </c>
      <c r="J90" s="33" t="s">
        <v>72</v>
      </c>
      <c r="K90" s="33" t="s">
        <v>148</v>
      </c>
      <c r="L90" s="33" t="s">
        <v>149</v>
      </c>
      <c r="M90" s="33" t="s">
        <v>559</v>
      </c>
      <c r="N90" s="33"/>
    </row>
    <row r="91" ht="15.75" spans="1:14">
      <c r="A91" s="1">
        <v>811</v>
      </c>
      <c r="B91" s="1" t="s">
        <v>13</v>
      </c>
      <c r="C91" s="9" t="s">
        <v>269</v>
      </c>
      <c r="D91" s="10">
        <v>0.479166666666666</v>
      </c>
      <c r="E91" s="10">
        <v>0.538888888888889</v>
      </c>
      <c r="F91" s="10">
        <v>0.559722222222222</v>
      </c>
      <c r="G91" s="12" t="s">
        <v>270</v>
      </c>
      <c r="H91" s="17" t="s">
        <v>271</v>
      </c>
      <c r="I91" s="33" t="s">
        <v>106</v>
      </c>
      <c r="J91" s="33" t="s">
        <v>302</v>
      </c>
      <c r="K91" s="33" t="s">
        <v>303</v>
      </c>
      <c r="L91" s="33" t="s">
        <v>304</v>
      </c>
      <c r="M91" s="33" t="s">
        <v>305</v>
      </c>
      <c r="N91" s="32"/>
    </row>
    <row r="92" ht="15.75" spans="1:14">
      <c r="A92" s="1">
        <v>831</v>
      </c>
      <c r="B92" t="s">
        <v>87</v>
      </c>
      <c r="C92" s="9" t="s">
        <v>269</v>
      </c>
      <c r="D92" s="10">
        <v>0.520833333333332</v>
      </c>
      <c r="E92" s="20">
        <v>0.6125</v>
      </c>
      <c r="F92" s="20">
        <v>0.633333333333333</v>
      </c>
      <c r="G92" s="12" t="s">
        <v>270</v>
      </c>
      <c r="H92" s="17" t="s">
        <v>271</v>
      </c>
      <c r="I92" s="33" t="s">
        <v>106</v>
      </c>
      <c r="J92" s="33" t="s">
        <v>302</v>
      </c>
      <c r="K92" s="33" t="s">
        <v>363</v>
      </c>
      <c r="L92" s="33" t="s">
        <v>69</v>
      </c>
      <c r="M92" s="33" t="s">
        <v>364</v>
      </c>
      <c r="N92" s="33"/>
    </row>
    <row r="93" ht="15.75" spans="1:14">
      <c r="A93" s="1">
        <v>250</v>
      </c>
      <c r="B93" t="s">
        <v>87</v>
      </c>
      <c r="C93" s="24" t="s">
        <v>88</v>
      </c>
      <c r="D93" s="10">
        <v>0.454166666666666</v>
      </c>
      <c r="E93" s="20">
        <v>0.484722222222222</v>
      </c>
      <c r="F93" s="20">
        <v>0.5</v>
      </c>
      <c r="G93" s="16" t="s">
        <v>15</v>
      </c>
      <c r="H93" s="17" t="s">
        <v>89</v>
      </c>
      <c r="I93" s="33" t="s">
        <v>182</v>
      </c>
      <c r="J93" s="33" t="s">
        <v>72</v>
      </c>
      <c r="K93" s="33" t="s">
        <v>183</v>
      </c>
      <c r="L93" s="33" t="s">
        <v>184</v>
      </c>
      <c r="M93" s="33" t="s">
        <v>185</v>
      </c>
      <c r="N93" s="33">
        <v>21927</v>
      </c>
    </row>
    <row r="94" ht="15.75" spans="1:14">
      <c r="A94" s="1">
        <v>845</v>
      </c>
      <c r="B94" t="s">
        <v>189</v>
      </c>
      <c r="C94" s="9" t="s">
        <v>269</v>
      </c>
      <c r="D94" s="10">
        <v>0.495833333333333</v>
      </c>
      <c r="E94" s="20">
        <v>0.563888888888889</v>
      </c>
      <c r="F94" s="20">
        <v>0.584722222222222</v>
      </c>
      <c r="G94" s="12" t="s">
        <v>270</v>
      </c>
      <c r="H94" s="13" t="s">
        <v>89</v>
      </c>
      <c r="I94" s="33" t="s">
        <v>182</v>
      </c>
      <c r="J94" s="33" t="s">
        <v>333</v>
      </c>
      <c r="K94" s="33" t="s">
        <v>397</v>
      </c>
      <c r="L94" s="33" t="s">
        <v>398</v>
      </c>
      <c r="M94" s="33" t="s">
        <v>399</v>
      </c>
      <c r="N94" s="31"/>
    </row>
    <row r="95" ht="15.75" spans="1:14">
      <c r="A95" s="1">
        <v>866</v>
      </c>
      <c r="B95" t="s">
        <v>437</v>
      </c>
      <c r="C95" s="9" t="s">
        <v>269</v>
      </c>
      <c r="D95" s="22">
        <v>0.458333333333333</v>
      </c>
      <c r="E95" s="20">
        <v>0.526388888888889</v>
      </c>
      <c r="F95" s="20">
        <v>0.547222222222222</v>
      </c>
      <c r="G95" s="12" t="s">
        <v>270</v>
      </c>
      <c r="H95" s="13" t="s">
        <v>89</v>
      </c>
      <c r="I95" s="33" t="s">
        <v>182</v>
      </c>
      <c r="J95" s="33" t="s">
        <v>333</v>
      </c>
      <c r="K95" s="33" t="s">
        <v>337</v>
      </c>
      <c r="L95" s="33" t="s">
        <v>446</v>
      </c>
      <c r="M95" s="33" t="s">
        <v>447</v>
      </c>
      <c r="N95" s="33"/>
    </row>
    <row r="96" ht="15.75" spans="1:14">
      <c r="A96" s="1">
        <v>864</v>
      </c>
      <c r="B96" t="s">
        <v>437</v>
      </c>
      <c r="C96" s="9" t="s">
        <v>269</v>
      </c>
      <c r="D96" s="22">
        <v>0.449999999999999</v>
      </c>
      <c r="E96" s="20">
        <v>0.520833333333333</v>
      </c>
      <c r="F96" s="20">
        <v>0.541666666666667</v>
      </c>
      <c r="G96" s="12" t="s">
        <v>270</v>
      </c>
      <c r="H96" s="13" t="s">
        <v>89</v>
      </c>
      <c r="I96" s="33" t="s">
        <v>182</v>
      </c>
      <c r="J96" s="33" t="s">
        <v>72</v>
      </c>
      <c r="K96" s="33" t="s">
        <v>180</v>
      </c>
      <c r="L96" s="33" t="s">
        <v>69</v>
      </c>
      <c r="M96" s="33" t="s">
        <v>444</v>
      </c>
      <c r="N96" s="31"/>
    </row>
    <row r="97" ht="15.75" spans="1:14">
      <c r="A97" s="1">
        <v>820</v>
      </c>
      <c r="B97" s="1" t="s">
        <v>13</v>
      </c>
      <c r="C97" s="9" t="s">
        <v>269</v>
      </c>
      <c r="D97" s="22">
        <v>0.516666666666666</v>
      </c>
      <c r="E97" s="20">
        <v>0.606944444444444</v>
      </c>
      <c r="F97" s="20">
        <v>0.627777777777778</v>
      </c>
      <c r="G97" s="12" t="s">
        <v>270</v>
      </c>
      <c r="H97" s="17" t="s">
        <v>271</v>
      </c>
      <c r="I97" s="33" t="s">
        <v>182</v>
      </c>
      <c r="J97" s="33" t="s">
        <v>333</v>
      </c>
      <c r="K97" s="33" t="s">
        <v>334</v>
      </c>
      <c r="L97" s="33" t="s">
        <v>335</v>
      </c>
      <c r="M97" s="33" t="s">
        <v>336</v>
      </c>
      <c r="N97" s="32"/>
    </row>
    <row r="98" ht="15.75" spans="1:14">
      <c r="A98" s="1">
        <v>824</v>
      </c>
      <c r="B98" t="s">
        <v>87</v>
      </c>
      <c r="C98" s="9" t="s">
        <v>269</v>
      </c>
      <c r="D98" s="22">
        <v>0.491666666666666</v>
      </c>
      <c r="E98" s="25">
        <v>0.556944444444444</v>
      </c>
      <c r="F98" s="25">
        <v>0.577777777777778</v>
      </c>
      <c r="G98" s="12" t="s">
        <v>270</v>
      </c>
      <c r="H98" s="17" t="s">
        <v>271</v>
      </c>
      <c r="I98" s="33" t="s">
        <v>182</v>
      </c>
      <c r="J98" s="33" t="s">
        <v>333</v>
      </c>
      <c r="K98" s="33" t="s">
        <v>343</v>
      </c>
      <c r="L98" s="33" t="s">
        <v>344</v>
      </c>
      <c r="M98" s="33" t="s">
        <v>345</v>
      </c>
      <c r="N98" s="32"/>
    </row>
    <row r="99" ht="15.75" spans="1:14">
      <c r="A99" s="18">
        <v>894</v>
      </c>
      <c r="B99" t="s">
        <v>437</v>
      </c>
      <c r="C99" s="19" t="s">
        <v>482</v>
      </c>
      <c r="D99" s="10">
        <v>0.570833333333332</v>
      </c>
      <c r="E99" s="20">
        <v>0.648611111111111</v>
      </c>
      <c r="F99" s="20">
        <v>0.669444444444444</v>
      </c>
      <c r="G99" s="12" t="s">
        <v>270</v>
      </c>
      <c r="H99" s="17" t="s">
        <v>16</v>
      </c>
      <c r="I99" s="33" t="s">
        <v>311</v>
      </c>
      <c r="J99" s="33" t="s">
        <v>72</v>
      </c>
      <c r="K99" s="33" t="s">
        <v>493</v>
      </c>
      <c r="L99" s="33" t="s">
        <v>39</v>
      </c>
      <c r="M99" s="33" t="s">
        <v>494</v>
      </c>
      <c r="N99" s="33"/>
    </row>
    <row r="100" ht="15.75" spans="1:14">
      <c r="A100" s="1">
        <v>854</v>
      </c>
      <c r="B100" t="s">
        <v>189</v>
      </c>
      <c r="C100" s="9" t="s">
        <v>269</v>
      </c>
      <c r="D100" s="22">
        <v>0.533333333333332</v>
      </c>
      <c r="E100" s="20">
        <v>0.622222222222222</v>
      </c>
      <c r="F100" s="25">
        <v>0.643055555555555</v>
      </c>
      <c r="G100" s="12" t="s">
        <v>270</v>
      </c>
      <c r="H100" s="13" t="s">
        <v>89</v>
      </c>
      <c r="I100" s="33" t="s">
        <v>311</v>
      </c>
      <c r="J100" s="33" t="s">
        <v>312</v>
      </c>
      <c r="K100" s="33" t="s">
        <v>421</v>
      </c>
      <c r="L100" s="33" t="s">
        <v>422</v>
      </c>
      <c r="M100" s="33" t="s">
        <v>423</v>
      </c>
      <c r="N100" s="33"/>
    </row>
    <row r="101" ht="15.75" spans="1:14">
      <c r="A101" s="1">
        <v>874</v>
      </c>
      <c r="B101" t="s">
        <v>437</v>
      </c>
      <c r="C101" s="9" t="s">
        <v>269</v>
      </c>
      <c r="D101" s="22">
        <v>0.491666666666666</v>
      </c>
      <c r="E101" s="20">
        <v>0.559722222222222</v>
      </c>
      <c r="F101" s="20">
        <v>0.580555555555555</v>
      </c>
      <c r="G101" s="12" t="s">
        <v>270</v>
      </c>
      <c r="H101" s="13" t="s">
        <v>89</v>
      </c>
      <c r="I101" s="33" t="s">
        <v>311</v>
      </c>
      <c r="J101" s="33" t="s">
        <v>312</v>
      </c>
      <c r="K101" s="33" t="s">
        <v>61</v>
      </c>
      <c r="L101" s="33" t="s">
        <v>468</v>
      </c>
      <c r="M101" s="33" t="s">
        <v>469</v>
      </c>
      <c r="N101" s="33"/>
    </row>
    <row r="102" ht="15.75" spans="1:14">
      <c r="A102" s="1">
        <v>814</v>
      </c>
      <c r="B102" s="1" t="s">
        <v>13</v>
      </c>
      <c r="C102" s="9" t="s">
        <v>269</v>
      </c>
      <c r="D102" s="22">
        <v>0.491666666666666</v>
      </c>
      <c r="E102" s="10">
        <v>0.555555555555555</v>
      </c>
      <c r="F102" s="20">
        <v>0.576388888888889</v>
      </c>
      <c r="G102" s="12" t="s">
        <v>270</v>
      </c>
      <c r="H102" s="17" t="s">
        <v>271</v>
      </c>
      <c r="I102" s="33" t="s">
        <v>311</v>
      </c>
      <c r="J102" s="33" t="s">
        <v>312</v>
      </c>
      <c r="K102" s="33" t="s">
        <v>313</v>
      </c>
      <c r="L102" s="33" t="s">
        <v>314</v>
      </c>
      <c r="M102" s="33" t="s">
        <v>315</v>
      </c>
      <c r="N102" s="32"/>
    </row>
    <row r="103" ht="15.75" spans="1:14">
      <c r="A103" s="1">
        <v>834</v>
      </c>
      <c r="B103" t="s">
        <v>87</v>
      </c>
      <c r="C103" s="9" t="s">
        <v>269</v>
      </c>
      <c r="D103" s="22">
        <v>0.533333333333332</v>
      </c>
      <c r="E103" s="20">
        <v>0.618055555555556</v>
      </c>
      <c r="F103" s="20">
        <v>0.638888888888889</v>
      </c>
      <c r="G103" s="12" t="s">
        <v>270</v>
      </c>
      <c r="H103" s="17" t="s">
        <v>271</v>
      </c>
      <c r="I103" s="33" t="s">
        <v>311</v>
      </c>
      <c r="J103" s="33" t="s">
        <v>312</v>
      </c>
      <c r="K103" s="33" t="s">
        <v>370</v>
      </c>
      <c r="L103" s="33" t="s">
        <v>371</v>
      </c>
      <c r="M103" s="33" t="s">
        <v>372</v>
      </c>
      <c r="N103" s="33"/>
    </row>
    <row r="104" ht="15.75" spans="1:14">
      <c r="A104" s="18">
        <v>891</v>
      </c>
      <c r="B104" t="s">
        <v>437</v>
      </c>
      <c r="C104" s="19" t="s">
        <v>482</v>
      </c>
      <c r="D104" s="22">
        <v>0.558333333333332</v>
      </c>
      <c r="E104" s="20">
        <v>0.644444444444444</v>
      </c>
      <c r="F104" s="20">
        <v>0.665277777777778</v>
      </c>
      <c r="G104" s="12" t="s">
        <v>270</v>
      </c>
      <c r="H104" s="23" t="s">
        <v>16</v>
      </c>
      <c r="I104" s="38" t="s">
        <v>101</v>
      </c>
      <c r="J104" s="38" t="s">
        <v>72</v>
      </c>
      <c r="K104" s="38" t="s">
        <v>485</v>
      </c>
      <c r="L104" s="38" t="s">
        <v>486</v>
      </c>
      <c r="M104" s="38" t="s">
        <v>487</v>
      </c>
      <c r="N104" s="31"/>
    </row>
    <row r="105" ht="15.75" spans="1:14">
      <c r="A105" s="1">
        <v>226</v>
      </c>
      <c r="B105" t="s">
        <v>87</v>
      </c>
      <c r="C105" s="24" t="s">
        <v>88</v>
      </c>
      <c r="D105" s="10">
        <v>0.345833333333333</v>
      </c>
      <c r="E105" s="20">
        <v>0.380555555555556</v>
      </c>
      <c r="F105" s="20">
        <v>0.409722222222222</v>
      </c>
      <c r="G105" s="16" t="s">
        <v>15</v>
      </c>
      <c r="H105" s="17" t="s">
        <v>89</v>
      </c>
      <c r="I105" s="38" t="s">
        <v>101</v>
      </c>
      <c r="J105" s="38" t="s">
        <v>102</v>
      </c>
      <c r="K105" s="38" t="s">
        <v>103</v>
      </c>
      <c r="L105" s="38" t="s">
        <v>104</v>
      </c>
      <c r="M105" s="38" t="s">
        <v>105</v>
      </c>
      <c r="N105" s="33"/>
    </row>
    <row r="106" ht="15.75" spans="1:14">
      <c r="A106" s="1">
        <v>251</v>
      </c>
      <c r="B106" t="s">
        <v>87</v>
      </c>
      <c r="C106" s="24" t="s">
        <v>88</v>
      </c>
      <c r="D106" s="22">
        <v>0.458333333333333</v>
      </c>
      <c r="E106" s="20">
        <v>0.4875</v>
      </c>
      <c r="F106" s="20">
        <v>0.502777777777778</v>
      </c>
      <c r="G106" s="16" t="s">
        <v>15</v>
      </c>
      <c r="H106" s="17" t="s">
        <v>89</v>
      </c>
      <c r="I106" s="38" t="s">
        <v>101</v>
      </c>
      <c r="J106" s="38" t="s">
        <v>102</v>
      </c>
      <c r="K106" s="38" t="s">
        <v>186</v>
      </c>
      <c r="L106" s="38" t="s">
        <v>187</v>
      </c>
      <c r="M106" s="38" t="s">
        <v>188</v>
      </c>
      <c r="N106" s="32"/>
    </row>
    <row r="107" ht="15.75" spans="1:14">
      <c r="A107" s="1">
        <v>258</v>
      </c>
      <c r="B107" t="s">
        <v>189</v>
      </c>
      <c r="C107" s="24" t="s">
        <v>88</v>
      </c>
      <c r="D107" s="10">
        <v>0.345833333333333</v>
      </c>
      <c r="E107" s="20">
        <v>0.381944444444444</v>
      </c>
      <c r="F107" s="20">
        <v>0.411111111111111</v>
      </c>
      <c r="G107" s="16" t="s">
        <v>15</v>
      </c>
      <c r="H107" s="13" t="s">
        <v>89</v>
      </c>
      <c r="I107" s="38" t="s">
        <v>101</v>
      </c>
      <c r="J107" s="38" t="s">
        <v>102</v>
      </c>
      <c r="K107" s="38" t="s">
        <v>128</v>
      </c>
      <c r="L107" s="38" t="s">
        <v>199</v>
      </c>
      <c r="M107" s="38" t="s">
        <v>200</v>
      </c>
      <c r="N107" s="38"/>
    </row>
    <row r="108" ht="15.75" spans="1:14">
      <c r="A108" s="1">
        <v>269</v>
      </c>
      <c r="B108" t="s">
        <v>189</v>
      </c>
      <c r="C108" s="24" t="s">
        <v>88</v>
      </c>
      <c r="D108" s="22">
        <v>0.391666666666666</v>
      </c>
      <c r="E108" s="20">
        <v>0.434722222222222</v>
      </c>
      <c r="F108" s="20">
        <v>0.456944444444446</v>
      </c>
      <c r="G108" s="16" t="s">
        <v>15</v>
      </c>
      <c r="H108" s="13" t="s">
        <v>89</v>
      </c>
      <c r="I108" s="38" t="s">
        <v>101</v>
      </c>
      <c r="J108" s="38" t="s">
        <v>102</v>
      </c>
      <c r="K108" s="38" t="s">
        <v>229</v>
      </c>
      <c r="L108" s="38" t="s">
        <v>230</v>
      </c>
      <c r="M108" s="38" t="s">
        <v>231</v>
      </c>
      <c r="N108" s="33" t="s">
        <v>123</v>
      </c>
    </row>
    <row r="109" ht="15.75" spans="1:14">
      <c r="A109" s="1">
        <v>852</v>
      </c>
      <c r="B109" t="s">
        <v>189</v>
      </c>
      <c r="C109" s="9" t="s">
        <v>269</v>
      </c>
      <c r="D109" s="22">
        <v>0.524999999999999</v>
      </c>
      <c r="E109" s="11">
        <v>0.616666666666667</v>
      </c>
      <c r="F109" s="36">
        <v>0.6375</v>
      </c>
      <c r="G109" s="12" t="s">
        <v>270</v>
      </c>
      <c r="H109" s="13" t="s">
        <v>89</v>
      </c>
      <c r="I109" s="38" t="s">
        <v>101</v>
      </c>
      <c r="J109" s="38" t="s">
        <v>102</v>
      </c>
      <c r="K109" s="38" t="s">
        <v>415</v>
      </c>
      <c r="L109" s="38" t="s">
        <v>416</v>
      </c>
      <c r="M109" s="38" t="s">
        <v>417</v>
      </c>
      <c r="N109" s="38"/>
    </row>
    <row r="110" ht="15.75" spans="1:14">
      <c r="A110" s="1">
        <v>872</v>
      </c>
      <c r="B110" t="s">
        <v>437</v>
      </c>
      <c r="C110" s="9" t="s">
        <v>269</v>
      </c>
      <c r="D110" s="22">
        <v>0.483333333333332</v>
      </c>
      <c r="E110" s="11">
        <v>0.548611111111111</v>
      </c>
      <c r="F110" s="11">
        <v>0.569444444444444</v>
      </c>
      <c r="G110" s="12" t="s">
        <v>270</v>
      </c>
      <c r="H110" s="13" t="s">
        <v>89</v>
      </c>
      <c r="I110" s="38" t="s">
        <v>101</v>
      </c>
      <c r="J110" s="38" t="s">
        <v>102</v>
      </c>
      <c r="K110" s="38" t="s">
        <v>463</v>
      </c>
      <c r="L110" s="38" t="s">
        <v>464</v>
      </c>
      <c r="M110" s="38" t="s">
        <v>465</v>
      </c>
      <c r="N110" s="38"/>
    </row>
    <row r="111" ht="15.75" spans="1:14">
      <c r="A111" s="18">
        <v>913</v>
      </c>
      <c r="B111" s="1" t="s">
        <v>13</v>
      </c>
      <c r="C111" s="26" t="s">
        <v>533</v>
      </c>
      <c r="D111" s="10">
        <v>0.583333333333334</v>
      </c>
      <c r="E111" s="11">
        <v>0.6875</v>
      </c>
      <c r="F111" s="11">
        <v>0.708333333333333</v>
      </c>
      <c r="G111" s="12" t="s">
        <v>534</v>
      </c>
      <c r="H111" s="23" t="s">
        <v>89</v>
      </c>
      <c r="I111" s="38" t="s">
        <v>101</v>
      </c>
      <c r="J111" s="38" t="s">
        <v>72</v>
      </c>
      <c r="K111" s="38" t="s">
        <v>186</v>
      </c>
      <c r="L111" s="38" t="s">
        <v>187</v>
      </c>
      <c r="M111" s="38" t="s">
        <v>535</v>
      </c>
      <c r="N111" s="31"/>
    </row>
    <row r="112" ht="15.75" spans="1:14">
      <c r="A112" s="1">
        <v>812</v>
      </c>
      <c r="B112" s="1" t="s">
        <v>13</v>
      </c>
      <c r="C112" s="9" t="s">
        <v>269</v>
      </c>
      <c r="D112" s="22">
        <v>0.483333333333332</v>
      </c>
      <c r="E112" s="15">
        <v>0.544444444444444</v>
      </c>
      <c r="F112" s="11">
        <v>0.565277777777778</v>
      </c>
      <c r="G112" s="12" t="s">
        <v>270</v>
      </c>
      <c r="H112" s="17" t="s">
        <v>271</v>
      </c>
      <c r="I112" s="38" t="s">
        <v>101</v>
      </c>
      <c r="J112" s="38" t="s">
        <v>102</v>
      </c>
      <c r="K112" s="38" t="s">
        <v>278</v>
      </c>
      <c r="L112" s="38" t="s">
        <v>306</v>
      </c>
      <c r="M112" s="39" t="s">
        <v>307</v>
      </c>
      <c r="N112" s="32"/>
    </row>
    <row r="113" ht="15.75" spans="1:14">
      <c r="A113" s="1">
        <v>832</v>
      </c>
      <c r="B113" t="s">
        <v>87</v>
      </c>
      <c r="C113" s="9" t="s">
        <v>269</v>
      </c>
      <c r="D113" s="22">
        <v>0.524999999999999</v>
      </c>
      <c r="E113" s="11">
        <v>0.615277777777778</v>
      </c>
      <c r="F113" s="11">
        <v>0.636111111111111</v>
      </c>
      <c r="G113" s="12" t="s">
        <v>270</v>
      </c>
      <c r="H113" s="17" t="s">
        <v>271</v>
      </c>
      <c r="I113" s="38" t="s">
        <v>101</v>
      </c>
      <c r="J113" s="38" t="s">
        <v>102</v>
      </c>
      <c r="K113" s="38" t="s">
        <v>365</v>
      </c>
      <c r="L113" s="38" t="s">
        <v>366</v>
      </c>
      <c r="M113" s="38" t="s">
        <v>367</v>
      </c>
      <c r="N113" s="38"/>
    </row>
    <row r="114" ht="15.75" spans="1:14">
      <c r="A114" s="1">
        <v>225</v>
      </c>
      <c r="B114" t="s">
        <v>87</v>
      </c>
      <c r="C114" s="24" t="s">
        <v>88</v>
      </c>
      <c r="D114" s="22">
        <v>0.341666666666667</v>
      </c>
      <c r="E114" s="11">
        <v>0.376388888888889</v>
      </c>
      <c r="F114" s="11">
        <v>0.405555555555556</v>
      </c>
      <c r="G114" s="16" t="s">
        <v>15</v>
      </c>
      <c r="H114" s="17" t="s">
        <v>89</v>
      </c>
      <c r="I114" s="33" t="s">
        <v>98</v>
      </c>
      <c r="J114" s="33" t="s">
        <v>31</v>
      </c>
      <c r="K114" s="33" t="s">
        <v>50</v>
      </c>
      <c r="L114" s="33" t="s">
        <v>99</v>
      </c>
      <c r="M114" s="33" t="s">
        <v>100</v>
      </c>
      <c r="N114" s="33"/>
    </row>
    <row r="115" ht="15.75" spans="1:14">
      <c r="A115" s="1">
        <v>236</v>
      </c>
      <c r="B115" t="s">
        <v>87</v>
      </c>
      <c r="C115" s="24" t="s">
        <v>88</v>
      </c>
      <c r="D115" s="10">
        <v>0.3875</v>
      </c>
      <c r="E115" s="11">
        <v>0.429166666666667</v>
      </c>
      <c r="F115" s="11">
        <v>0.45138888888889</v>
      </c>
      <c r="G115" s="16" t="s">
        <v>15</v>
      </c>
      <c r="H115" s="17" t="s">
        <v>89</v>
      </c>
      <c r="I115" s="33" t="s">
        <v>98</v>
      </c>
      <c r="J115" s="33" t="s">
        <v>31</v>
      </c>
      <c r="K115" s="33" t="s">
        <v>141</v>
      </c>
      <c r="L115" s="33" t="s">
        <v>142</v>
      </c>
      <c r="M115" s="33" t="s">
        <v>143</v>
      </c>
      <c r="N115" s="33"/>
    </row>
    <row r="116" ht="15.75" spans="1:14">
      <c r="A116" s="1">
        <v>257</v>
      </c>
      <c r="B116" t="s">
        <v>189</v>
      </c>
      <c r="C116" s="24" t="s">
        <v>88</v>
      </c>
      <c r="D116" s="22">
        <v>0.341666666666667</v>
      </c>
      <c r="E116" s="11">
        <v>0.377777777777778</v>
      </c>
      <c r="F116" s="11">
        <v>0.406944444444444</v>
      </c>
      <c r="G116" s="16" t="s">
        <v>15</v>
      </c>
      <c r="H116" s="13" t="s">
        <v>89</v>
      </c>
      <c r="I116" s="33" t="s">
        <v>98</v>
      </c>
      <c r="J116" s="33" t="s">
        <v>31</v>
      </c>
      <c r="K116" s="40" t="s">
        <v>196</v>
      </c>
      <c r="L116" s="40" t="s">
        <v>197</v>
      </c>
      <c r="M116" s="40" t="s">
        <v>198</v>
      </c>
      <c r="N116" s="33" t="s">
        <v>123</v>
      </c>
    </row>
    <row r="117" ht="15.75" spans="1:14">
      <c r="A117" s="1">
        <v>268</v>
      </c>
      <c r="B117" t="s">
        <v>189</v>
      </c>
      <c r="C117" s="24" t="s">
        <v>88</v>
      </c>
      <c r="D117" s="10">
        <v>0.3875</v>
      </c>
      <c r="E117" s="11">
        <v>0.430555555555556</v>
      </c>
      <c r="F117" s="11">
        <v>0.452777777777779</v>
      </c>
      <c r="G117" s="16" t="s">
        <v>15</v>
      </c>
      <c r="H117" s="13" t="s">
        <v>89</v>
      </c>
      <c r="I117" s="33" t="s">
        <v>98</v>
      </c>
      <c r="J117" s="33" t="s">
        <v>31</v>
      </c>
      <c r="K117" s="33" t="s">
        <v>138</v>
      </c>
      <c r="L117" s="33" t="s">
        <v>69</v>
      </c>
      <c r="M117" s="33" t="s">
        <v>228</v>
      </c>
      <c r="N117" s="33"/>
    </row>
    <row r="118" ht="15.75" spans="1:14">
      <c r="A118" s="1">
        <v>858</v>
      </c>
      <c r="B118" t="s">
        <v>189</v>
      </c>
      <c r="C118" s="9" t="s">
        <v>269</v>
      </c>
      <c r="D118" s="22">
        <v>0.549999999999999</v>
      </c>
      <c r="E118" s="11">
        <v>0.633333333333333</v>
      </c>
      <c r="F118" s="36">
        <v>0.654166666666667</v>
      </c>
      <c r="G118" s="12" t="s">
        <v>270</v>
      </c>
      <c r="H118" s="13" t="s">
        <v>89</v>
      </c>
      <c r="I118" s="33" t="s">
        <v>98</v>
      </c>
      <c r="J118" s="33" t="s">
        <v>31</v>
      </c>
      <c r="K118" s="33" t="s">
        <v>141</v>
      </c>
      <c r="L118" s="33" t="s">
        <v>430</v>
      </c>
      <c r="M118" s="33" t="s">
        <v>431</v>
      </c>
      <c r="N118" s="33"/>
    </row>
    <row r="119" ht="15.75" spans="1:14">
      <c r="A119" s="1">
        <v>867</v>
      </c>
      <c r="B119" t="s">
        <v>437</v>
      </c>
      <c r="C119" s="9" t="s">
        <v>269</v>
      </c>
      <c r="D119" s="10">
        <v>0.462499999999999</v>
      </c>
      <c r="E119" s="20">
        <v>0.529166666666667</v>
      </c>
      <c r="F119" s="20">
        <v>0.55</v>
      </c>
      <c r="G119" s="12" t="s">
        <v>270</v>
      </c>
      <c r="H119" s="13" t="s">
        <v>89</v>
      </c>
      <c r="I119" s="33" t="s">
        <v>98</v>
      </c>
      <c r="J119" s="33" t="s">
        <v>31</v>
      </c>
      <c r="K119" s="33" t="s">
        <v>448</v>
      </c>
      <c r="L119" s="33" t="s">
        <v>449</v>
      </c>
      <c r="M119" s="33" t="s">
        <v>450</v>
      </c>
      <c r="N119" s="33" t="s">
        <v>123</v>
      </c>
    </row>
    <row r="120" ht="15.75" spans="1:14">
      <c r="A120" s="1">
        <v>802</v>
      </c>
      <c r="B120" s="1" t="s">
        <v>13</v>
      </c>
      <c r="C120" s="9" t="s">
        <v>269</v>
      </c>
      <c r="D120" s="22">
        <v>0.441666666666666</v>
      </c>
      <c r="E120" s="10">
        <v>0.513888888888889</v>
      </c>
      <c r="F120" s="22">
        <v>0.534722222222222</v>
      </c>
      <c r="G120" s="12" t="s">
        <v>270</v>
      </c>
      <c r="H120" s="17" t="s">
        <v>271</v>
      </c>
      <c r="I120" s="33" t="s">
        <v>98</v>
      </c>
      <c r="J120" s="33" t="s">
        <v>72</v>
      </c>
      <c r="K120" s="33" t="s">
        <v>141</v>
      </c>
      <c r="L120" s="33" t="s">
        <v>276</v>
      </c>
      <c r="M120" s="33" t="s">
        <v>277</v>
      </c>
      <c r="N120" s="32"/>
    </row>
    <row r="121" ht="15.75" spans="1:14">
      <c r="A121" s="1">
        <v>809</v>
      </c>
      <c r="B121" s="1" t="s">
        <v>13</v>
      </c>
      <c r="C121" s="9" t="s">
        <v>269</v>
      </c>
      <c r="D121" s="10">
        <v>0.470833333333333</v>
      </c>
      <c r="E121" s="10">
        <v>0.533333333333333</v>
      </c>
      <c r="F121" s="10">
        <v>0.554166666666667</v>
      </c>
      <c r="G121" s="12" t="s">
        <v>270</v>
      </c>
      <c r="H121" s="17" t="s">
        <v>271</v>
      </c>
      <c r="I121" s="33" t="s">
        <v>98</v>
      </c>
      <c r="J121" s="33" t="s">
        <v>31</v>
      </c>
      <c r="K121" s="33" t="s">
        <v>296</v>
      </c>
      <c r="L121" s="33" t="s">
        <v>297</v>
      </c>
      <c r="M121" s="33" t="s">
        <v>298</v>
      </c>
      <c r="N121" s="32"/>
    </row>
    <row r="122" ht="15.75" spans="1:14">
      <c r="A122" s="1">
        <v>838</v>
      </c>
      <c r="B122" t="s">
        <v>87</v>
      </c>
      <c r="C122" s="9" t="s">
        <v>269</v>
      </c>
      <c r="D122" s="22">
        <v>0.549999999999999</v>
      </c>
      <c r="E122" s="20">
        <v>0.629166666666667</v>
      </c>
      <c r="F122" s="20">
        <v>0.650000000000001</v>
      </c>
      <c r="G122" s="12" t="s">
        <v>270</v>
      </c>
      <c r="H122" s="17" t="s">
        <v>271</v>
      </c>
      <c r="I122" s="33" t="s">
        <v>98</v>
      </c>
      <c r="J122" s="33" t="s">
        <v>31</v>
      </c>
      <c r="K122" s="33" t="s">
        <v>382</v>
      </c>
      <c r="L122" s="33" t="s">
        <v>383</v>
      </c>
      <c r="M122" s="33" t="s">
        <v>384</v>
      </c>
      <c r="N122" s="33">
        <v>21301</v>
      </c>
    </row>
    <row r="123" ht="15.75" spans="1:14">
      <c r="A123" s="1">
        <v>220</v>
      </c>
      <c r="B123" s="1" t="s">
        <v>13</v>
      </c>
      <c r="C123" s="14" t="s">
        <v>14</v>
      </c>
      <c r="D123" s="10">
        <v>0.420833333333333</v>
      </c>
      <c r="E123" s="10">
        <v>0.452777777777778</v>
      </c>
      <c r="F123" s="10">
        <v>0.475</v>
      </c>
      <c r="G123" s="16" t="s">
        <v>15</v>
      </c>
      <c r="H123" s="17" t="s">
        <v>16</v>
      </c>
      <c r="I123" s="33" t="s">
        <v>30</v>
      </c>
      <c r="J123" s="33" t="s">
        <v>72</v>
      </c>
      <c r="K123" s="33" t="s">
        <v>35</v>
      </c>
      <c r="L123" s="33" t="s">
        <v>82</v>
      </c>
      <c r="M123" s="33" t="s">
        <v>83</v>
      </c>
      <c r="N123" s="33"/>
    </row>
    <row r="124" ht="15.75" spans="1:14">
      <c r="A124" s="1">
        <v>221</v>
      </c>
      <c r="B124" s="1" t="s">
        <v>13</v>
      </c>
      <c r="C124" s="14" t="s">
        <v>14</v>
      </c>
      <c r="D124" s="22">
        <v>0.425</v>
      </c>
      <c r="E124" s="10">
        <v>0.456944444444444</v>
      </c>
      <c r="F124" s="22">
        <v>0.479166666666667</v>
      </c>
      <c r="G124" s="16" t="s">
        <v>15</v>
      </c>
      <c r="H124" s="17" t="s">
        <v>16</v>
      </c>
      <c r="I124" s="33" t="s">
        <v>30</v>
      </c>
      <c r="J124" s="33" t="s">
        <v>72</v>
      </c>
      <c r="K124" s="33" t="s">
        <v>84</v>
      </c>
      <c r="L124" s="33" t="s">
        <v>85</v>
      </c>
      <c r="M124" s="33" t="s">
        <v>86</v>
      </c>
      <c r="N124" s="33"/>
    </row>
    <row r="125" ht="15.75" spans="1:14">
      <c r="A125" s="1">
        <v>204</v>
      </c>
      <c r="B125" s="1" t="s">
        <v>13</v>
      </c>
      <c r="C125" s="14" t="s">
        <v>14</v>
      </c>
      <c r="D125" s="10">
        <v>0.345833333333333</v>
      </c>
      <c r="E125" s="10">
        <v>0.379166666666667</v>
      </c>
      <c r="F125" s="10">
        <v>0.408333333333333</v>
      </c>
      <c r="G125" s="16" t="s">
        <v>15</v>
      </c>
      <c r="H125" s="17" t="s">
        <v>16</v>
      </c>
      <c r="I125" s="33" t="s">
        <v>30</v>
      </c>
      <c r="J125" s="33" t="s">
        <v>31</v>
      </c>
      <c r="K125" s="33" t="s">
        <v>32</v>
      </c>
      <c r="L125" s="33" t="s">
        <v>33</v>
      </c>
      <c r="M125" s="33" t="s">
        <v>34</v>
      </c>
      <c r="N125" s="33"/>
    </row>
    <row r="126" ht="15.75" spans="1:14">
      <c r="A126" s="1">
        <v>208</v>
      </c>
      <c r="B126" s="1" t="s">
        <v>13</v>
      </c>
      <c r="C126" s="14" t="s">
        <v>14</v>
      </c>
      <c r="D126" s="10">
        <v>0.3625</v>
      </c>
      <c r="E126" s="10">
        <v>0.395833333333333</v>
      </c>
      <c r="F126" s="10">
        <v>0.425</v>
      </c>
      <c r="G126" s="16" t="s">
        <v>15</v>
      </c>
      <c r="H126" s="17" t="s">
        <v>16</v>
      </c>
      <c r="I126" s="33" t="s">
        <v>30</v>
      </c>
      <c r="J126" s="33" t="s">
        <v>31</v>
      </c>
      <c r="K126" s="33" t="s">
        <v>44</v>
      </c>
      <c r="L126" s="33" t="s">
        <v>45</v>
      </c>
      <c r="M126" s="33" t="s">
        <v>46</v>
      </c>
      <c r="N126" s="33"/>
    </row>
    <row r="127" ht="15.75" spans="1:14">
      <c r="A127" s="1">
        <v>212</v>
      </c>
      <c r="B127" s="1" t="s">
        <v>13</v>
      </c>
      <c r="C127" s="14" t="s">
        <v>14</v>
      </c>
      <c r="D127" s="10">
        <v>0.379166666666667</v>
      </c>
      <c r="E127" s="10">
        <v>0.412500000000001</v>
      </c>
      <c r="F127" s="10">
        <v>0.441666666666665</v>
      </c>
      <c r="G127" s="16" t="s">
        <v>15</v>
      </c>
      <c r="H127" s="17" t="s">
        <v>16</v>
      </c>
      <c r="I127" s="33" t="s">
        <v>30</v>
      </c>
      <c r="J127" s="33" t="s">
        <v>31</v>
      </c>
      <c r="K127" s="33" t="s">
        <v>56</v>
      </c>
      <c r="L127" s="33" t="s">
        <v>57</v>
      </c>
      <c r="M127" s="33" t="s">
        <v>58</v>
      </c>
      <c r="N127" s="33"/>
    </row>
    <row r="128" ht="15.75" spans="1:14">
      <c r="A128" s="1">
        <v>215</v>
      </c>
      <c r="B128" s="1" t="s">
        <v>13</v>
      </c>
      <c r="C128" s="14" t="s">
        <v>14</v>
      </c>
      <c r="D128" s="22">
        <v>0.391666666666666</v>
      </c>
      <c r="E128" s="22">
        <v>0.431944444444445</v>
      </c>
      <c r="F128" s="22">
        <v>0.454166666666663</v>
      </c>
      <c r="G128" s="16" t="s">
        <v>15</v>
      </c>
      <c r="H128" s="17" t="s">
        <v>16</v>
      </c>
      <c r="I128" s="33" t="s">
        <v>30</v>
      </c>
      <c r="J128" s="33" t="s">
        <v>31</v>
      </c>
      <c r="K128" s="33" t="s">
        <v>65</v>
      </c>
      <c r="L128" s="33" t="s">
        <v>66</v>
      </c>
      <c r="M128" s="33" t="s">
        <v>67</v>
      </c>
      <c r="N128" s="33"/>
    </row>
    <row r="129" ht="15.75" spans="1:14">
      <c r="A129" s="18">
        <v>890</v>
      </c>
      <c r="B129" t="s">
        <v>437</v>
      </c>
      <c r="C129" s="19" t="s">
        <v>482</v>
      </c>
      <c r="D129" s="10">
        <v>0.554166666666666</v>
      </c>
      <c r="E129" s="20">
        <v>0.643055555555556</v>
      </c>
      <c r="F129" s="20">
        <v>0.663888888888889</v>
      </c>
      <c r="G129" s="12" t="s">
        <v>270</v>
      </c>
      <c r="H129" s="23" t="s">
        <v>16</v>
      </c>
      <c r="I129" s="33" t="s">
        <v>30</v>
      </c>
      <c r="J129" s="33" t="s">
        <v>72</v>
      </c>
      <c r="K129" s="33" t="s">
        <v>483</v>
      </c>
      <c r="L129" s="33" t="s">
        <v>69</v>
      </c>
      <c r="M129" s="33" t="s">
        <v>484</v>
      </c>
      <c r="N129" s="33"/>
    </row>
    <row r="130" ht="15.75" spans="1:14">
      <c r="A130" s="18">
        <v>901</v>
      </c>
      <c r="B130" t="s">
        <v>437</v>
      </c>
      <c r="C130" s="19" t="s">
        <v>482</v>
      </c>
      <c r="D130" s="10">
        <v>0.600000000000004</v>
      </c>
      <c r="E130" s="20">
        <v>0.658333333333333</v>
      </c>
      <c r="F130" s="20">
        <v>0.679166666666667</v>
      </c>
      <c r="G130" s="12" t="s">
        <v>270</v>
      </c>
      <c r="H130" s="17" t="s">
        <v>16</v>
      </c>
      <c r="I130" s="33" t="s">
        <v>30</v>
      </c>
      <c r="J130" s="33" t="s">
        <v>31</v>
      </c>
      <c r="K130" s="33" t="s">
        <v>508</v>
      </c>
      <c r="L130" s="33" t="s">
        <v>45</v>
      </c>
      <c r="M130" s="33" t="s">
        <v>509</v>
      </c>
      <c r="N130" s="33"/>
    </row>
    <row r="131" ht="15.75" spans="1:14">
      <c r="A131" s="18">
        <v>905</v>
      </c>
      <c r="B131" t="s">
        <v>437</v>
      </c>
      <c r="C131" s="19" t="s">
        <v>482</v>
      </c>
      <c r="D131" s="22">
        <v>0.616666666666673</v>
      </c>
      <c r="E131" s="20">
        <v>0.663888888888889</v>
      </c>
      <c r="F131" s="20">
        <v>0.684722222222222</v>
      </c>
      <c r="G131" s="12" t="s">
        <v>270</v>
      </c>
      <c r="H131" s="17" t="s">
        <v>16</v>
      </c>
      <c r="I131" s="33" t="s">
        <v>30</v>
      </c>
      <c r="J131" s="33" t="s">
        <v>31</v>
      </c>
      <c r="K131" s="33" t="s">
        <v>483</v>
      </c>
      <c r="L131" s="33" t="s">
        <v>69</v>
      </c>
      <c r="M131" s="33" t="s">
        <v>517</v>
      </c>
      <c r="N131" s="33"/>
    </row>
    <row r="132" ht="15.75" spans="1:14">
      <c r="A132" s="18">
        <v>909</v>
      </c>
      <c r="B132" t="s">
        <v>437</v>
      </c>
      <c r="C132" s="19" t="s">
        <v>482</v>
      </c>
      <c r="D132" s="22">
        <v>0.63333333333334</v>
      </c>
      <c r="E132" s="20">
        <v>0.669444444444444</v>
      </c>
      <c r="F132" s="20">
        <v>0.690277777777778</v>
      </c>
      <c r="G132" s="12" t="s">
        <v>270</v>
      </c>
      <c r="H132" s="17" t="s">
        <v>16</v>
      </c>
      <c r="I132" s="33" t="s">
        <v>30</v>
      </c>
      <c r="J132" s="33" t="s">
        <v>31</v>
      </c>
      <c r="K132" s="33" t="s">
        <v>523</v>
      </c>
      <c r="L132" s="33" t="s">
        <v>85</v>
      </c>
      <c r="M132" s="33" t="s">
        <v>524</v>
      </c>
      <c r="N132" s="33"/>
    </row>
    <row r="133" ht="15.75" spans="1:14">
      <c r="A133" s="18">
        <v>912</v>
      </c>
      <c r="B133" t="s">
        <v>437</v>
      </c>
      <c r="C133" s="19" t="s">
        <v>482</v>
      </c>
      <c r="D133" s="22">
        <v>0.645833333333341</v>
      </c>
      <c r="E133" s="20">
        <v>0.673611111111111</v>
      </c>
      <c r="F133" s="20">
        <v>0.694444444444444</v>
      </c>
      <c r="G133" s="12" t="s">
        <v>270</v>
      </c>
      <c r="H133" s="17" t="s">
        <v>16</v>
      </c>
      <c r="I133" s="33" t="s">
        <v>30</v>
      </c>
      <c r="J133" s="33" t="s">
        <v>31</v>
      </c>
      <c r="K133" s="33" t="s">
        <v>38</v>
      </c>
      <c r="L133" s="33" t="s">
        <v>531</v>
      </c>
      <c r="M133" s="33" t="s">
        <v>532</v>
      </c>
      <c r="N133" s="33"/>
    </row>
    <row r="134" ht="15.75" spans="1:14">
      <c r="A134" s="18">
        <v>930</v>
      </c>
      <c r="B134" t="s">
        <v>87</v>
      </c>
      <c r="C134" s="19" t="s">
        <v>561</v>
      </c>
      <c r="D134" s="10">
        <v>0.604166666666667</v>
      </c>
      <c r="E134" s="20">
        <v>0.695833333333333</v>
      </c>
      <c r="F134" s="20">
        <v>0.716666666666667</v>
      </c>
      <c r="G134" s="12" t="s">
        <v>534</v>
      </c>
      <c r="H134" s="23" t="s">
        <v>16</v>
      </c>
      <c r="I134" s="33" t="s">
        <v>30</v>
      </c>
      <c r="J134" s="33" t="s">
        <v>31</v>
      </c>
      <c r="K134" s="33" t="s">
        <v>84</v>
      </c>
      <c r="L134" s="33" t="s">
        <v>85</v>
      </c>
      <c r="M134" s="33" t="s">
        <v>562</v>
      </c>
      <c r="N134" s="31"/>
    </row>
    <row r="135" ht="15.75" spans="1:14">
      <c r="A135" s="18">
        <v>932</v>
      </c>
      <c r="B135" t="s">
        <v>87</v>
      </c>
      <c r="C135" s="19" t="s">
        <v>561</v>
      </c>
      <c r="D135" s="10">
        <v>0.612499999999992</v>
      </c>
      <c r="E135" s="20">
        <v>0.701388888888889</v>
      </c>
      <c r="F135" s="20">
        <v>0.722222222222222</v>
      </c>
      <c r="G135" s="12" t="s">
        <v>534</v>
      </c>
      <c r="H135" s="23" t="s">
        <v>16</v>
      </c>
      <c r="I135" s="33" t="s">
        <v>30</v>
      </c>
      <c r="J135" s="33" t="s">
        <v>31</v>
      </c>
      <c r="K135" s="33" t="s">
        <v>41</v>
      </c>
      <c r="L135" s="33" t="s">
        <v>566</v>
      </c>
      <c r="M135" s="33" t="s">
        <v>567</v>
      </c>
      <c r="N135" s="31"/>
    </row>
    <row r="136" ht="15.75" spans="1:14">
      <c r="A136" s="18">
        <v>934</v>
      </c>
      <c r="B136" t="s">
        <v>87</v>
      </c>
      <c r="C136" s="19" t="s">
        <v>561</v>
      </c>
      <c r="D136" s="22">
        <v>0.620833333333324</v>
      </c>
      <c r="E136" s="20">
        <v>0.706944444444444</v>
      </c>
      <c r="F136" s="20">
        <v>0.727777777777778</v>
      </c>
      <c r="G136" s="12" t="s">
        <v>534</v>
      </c>
      <c r="H136" s="23" t="s">
        <v>16</v>
      </c>
      <c r="I136" s="33" t="s">
        <v>30</v>
      </c>
      <c r="J136" s="33" t="s">
        <v>31</v>
      </c>
      <c r="K136" s="33" t="s">
        <v>210</v>
      </c>
      <c r="L136" s="33" t="s">
        <v>570</v>
      </c>
      <c r="M136" s="33" t="s">
        <v>571</v>
      </c>
      <c r="N136" s="31"/>
    </row>
    <row r="137" ht="15.75" spans="1:14">
      <c r="A137" s="18">
        <v>936</v>
      </c>
      <c r="B137" t="s">
        <v>87</v>
      </c>
      <c r="C137" s="19" t="s">
        <v>561</v>
      </c>
      <c r="D137" s="22">
        <v>0.629166666666656</v>
      </c>
      <c r="E137" s="20">
        <v>0.7125</v>
      </c>
      <c r="F137" s="20">
        <v>0.733333333333333</v>
      </c>
      <c r="G137" s="16" t="s">
        <v>534</v>
      </c>
      <c r="H137" s="17" t="s">
        <v>16</v>
      </c>
      <c r="I137" s="33" t="s">
        <v>30</v>
      </c>
      <c r="J137" s="33" t="s">
        <v>31</v>
      </c>
      <c r="K137" s="33" t="s">
        <v>575</v>
      </c>
      <c r="L137" s="33" t="s">
        <v>576</v>
      </c>
      <c r="M137" s="33" t="s">
        <v>577</v>
      </c>
      <c r="N137" s="33"/>
    </row>
    <row r="138" ht="15.75" spans="1:14">
      <c r="A138" s="1">
        <v>230</v>
      </c>
      <c r="B138" t="s">
        <v>87</v>
      </c>
      <c r="C138" s="24" t="s">
        <v>88</v>
      </c>
      <c r="D138" s="10">
        <v>0.3625</v>
      </c>
      <c r="E138" s="20">
        <v>0.397222222222222</v>
      </c>
      <c r="F138" s="20">
        <v>0.426388888888889</v>
      </c>
      <c r="G138" s="16" t="s">
        <v>15</v>
      </c>
      <c r="H138" s="17" t="s">
        <v>89</v>
      </c>
      <c r="I138" s="33" t="s">
        <v>30</v>
      </c>
      <c r="J138" s="33" t="s">
        <v>31</v>
      </c>
      <c r="K138" s="33" t="s">
        <v>121</v>
      </c>
      <c r="L138" s="33" t="s">
        <v>33</v>
      </c>
      <c r="M138" s="33" t="s">
        <v>122</v>
      </c>
      <c r="N138" s="33" t="s">
        <v>123</v>
      </c>
    </row>
    <row r="139" ht="15.75" spans="1:14">
      <c r="A139" s="1">
        <v>241</v>
      </c>
      <c r="B139" t="s">
        <v>87</v>
      </c>
      <c r="C139" s="24" t="s">
        <v>88</v>
      </c>
      <c r="D139" s="22">
        <v>0.416666666666666</v>
      </c>
      <c r="E139" s="20">
        <v>0.45</v>
      </c>
      <c r="F139" s="20">
        <v>0.472222222222222</v>
      </c>
      <c r="G139" s="16" t="s">
        <v>15</v>
      </c>
      <c r="H139" s="17" t="s">
        <v>89</v>
      </c>
      <c r="I139" s="33" t="s">
        <v>30</v>
      </c>
      <c r="J139" s="33" t="s">
        <v>31</v>
      </c>
      <c r="K139" s="33" t="s">
        <v>157</v>
      </c>
      <c r="L139" s="33" t="s">
        <v>158</v>
      </c>
      <c r="M139" s="33" t="s">
        <v>159</v>
      </c>
      <c r="N139" s="33"/>
    </row>
    <row r="140" ht="15.75" spans="1:14">
      <c r="A140" s="1">
        <v>262</v>
      </c>
      <c r="B140" t="s">
        <v>189</v>
      </c>
      <c r="C140" s="24" t="s">
        <v>88</v>
      </c>
      <c r="D140" s="10">
        <v>0.3625</v>
      </c>
      <c r="E140" s="20">
        <v>0.398611111111111</v>
      </c>
      <c r="F140" s="20">
        <v>0.427777777777778</v>
      </c>
      <c r="G140" s="16" t="s">
        <v>15</v>
      </c>
      <c r="H140" s="13" t="s">
        <v>89</v>
      </c>
      <c r="I140" s="33" t="s">
        <v>30</v>
      </c>
      <c r="J140" s="33" t="s">
        <v>31</v>
      </c>
      <c r="K140" s="33" t="s">
        <v>210</v>
      </c>
      <c r="L140" s="33" t="s">
        <v>211</v>
      </c>
      <c r="M140" s="33" t="s">
        <v>212</v>
      </c>
      <c r="N140" s="33"/>
    </row>
    <row r="141" ht="15.75" spans="1:14">
      <c r="A141" s="1">
        <v>273</v>
      </c>
      <c r="B141" t="s">
        <v>189</v>
      </c>
      <c r="C141" s="24" t="s">
        <v>88</v>
      </c>
      <c r="D141" s="22">
        <v>0.416666666666666</v>
      </c>
      <c r="E141" s="20">
        <v>0.451388888888889</v>
      </c>
      <c r="F141" s="20">
        <v>0.473611111111111</v>
      </c>
      <c r="G141" s="16" t="s">
        <v>15</v>
      </c>
      <c r="H141" s="13" t="s">
        <v>89</v>
      </c>
      <c r="I141" s="33" t="s">
        <v>30</v>
      </c>
      <c r="J141" s="33" t="s">
        <v>31</v>
      </c>
      <c r="K141" s="33" t="s">
        <v>241</v>
      </c>
      <c r="L141" s="33" t="s">
        <v>242</v>
      </c>
      <c r="M141" s="33" t="s">
        <v>243</v>
      </c>
      <c r="N141" s="33" t="s">
        <v>123</v>
      </c>
    </row>
    <row r="142" ht="15.75" spans="1:14">
      <c r="A142" s="18">
        <v>921</v>
      </c>
      <c r="B142" s="1" t="s">
        <v>13</v>
      </c>
      <c r="C142" s="26" t="s">
        <v>533</v>
      </c>
      <c r="D142" s="22">
        <v>0.61666666666667</v>
      </c>
      <c r="E142" s="20">
        <v>0.702777777777778</v>
      </c>
      <c r="F142" s="20">
        <v>0.723611111111111</v>
      </c>
      <c r="G142" s="16" t="s">
        <v>534</v>
      </c>
      <c r="H142" s="17" t="s">
        <v>89</v>
      </c>
      <c r="I142" s="33" t="s">
        <v>30</v>
      </c>
      <c r="J142" s="33" t="s">
        <v>72</v>
      </c>
      <c r="K142" s="33" t="s">
        <v>551</v>
      </c>
      <c r="L142" s="33" t="s">
        <v>430</v>
      </c>
      <c r="M142" s="33" t="s">
        <v>483</v>
      </c>
      <c r="N142" s="33"/>
    </row>
    <row r="143" ht="15.75" spans="1:14">
      <c r="A143" s="1">
        <v>201</v>
      </c>
      <c r="B143" s="1" t="s">
        <v>13</v>
      </c>
      <c r="C143" s="14" t="s">
        <v>14</v>
      </c>
      <c r="D143" s="22">
        <v>0.333333333333333</v>
      </c>
      <c r="E143" s="22">
        <v>0.366666666666667</v>
      </c>
      <c r="F143" s="22">
        <v>0.395833333333333</v>
      </c>
      <c r="G143" s="12" t="s">
        <v>15</v>
      </c>
      <c r="H143" s="23" t="s">
        <v>16</v>
      </c>
      <c r="I143" s="33" t="s">
        <v>17</v>
      </c>
      <c r="J143" s="33" t="s">
        <v>17</v>
      </c>
      <c r="K143" s="33" t="s">
        <v>18</v>
      </c>
      <c r="L143" s="33" t="s">
        <v>19</v>
      </c>
      <c r="M143" s="33" t="s">
        <v>20</v>
      </c>
      <c r="N143" s="31"/>
    </row>
    <row r="144" ht="15.75" spans="1:14">
      <c r="A144" s="1">
        <v>205</v>
      </c>
      <c r="B144" s="1" t="s">
        <v>13</v>
      </c>
      <c r="C144" s="14" t="s">
        <v>14</v>
      </c>
      <c r="D144" s="22">
        <v>0.35</v>
      </c>
      <c r="E144" s="22">
        <v>0.383333333333333</v>
      </c>
      <c r="F144" s="22">
        <v>0.4125</v>
      </c>
      <c r="G144" s="16" t="s">
        <v>15</v>
      </c>
      <c r="H144" s="17" t="s">
        <v>16</v>
      </c>
      <c r="I144" s="33" t="s">
        <v>17</v>
      </c>
      <c r="J144" s="33" t="s">
        <v>17</v>
      </c>
      <c r="K144" s="40" t="s">
        <v>35</v>
      </c>
      <c r="L144" s="40" t="s">
        <v>36</v>
      </c>
      <c r="M144" s="40" t="s">
        <v>37</v>
      </c>
      <c r="N144" s="33"/>
    </row>
    <row r="145" ht="15.75" spans="1:14">
      <c r="A145" s="1">
        <v>209</v>
      </c>
      <c r="B145" s="1" t="s">
        <v>13</v>
      </c>
      <c r="C145" s="14" t="s">
        <v>14</v>
      </c>
      <c r="D145" s="22">
        <v>0.366666666666667</v>
      </c>
      <c r="E145" s="22">
        <v>0.4</v>
      </c>
      <c r="F145" s="22">
        <v>0.429166666666667</v>
      </c>
      <c r="G145" s="16" t="s">
        <v>15</v>
      </c>
      <c r="H145" s="17" t="s">
        <v>16</v>
      </c>
      <c r="I145" s="33" t="s">
        <v>17</v>
      </c>
      <c r="J145" s="33" t="s">
        <v>17</v>
      </c>
      <c r="K145" s="33" t="s">
        <v>47</v>
      </c>
      <c r="L145" s="33" t="s">
        <v>48</v>
      </c>
      <c r="M145" s="33" t="s">
        <v>49</v>
      </c>
      <c r="N145" s="33"/>
    </row>
    <row r="146" ht="15.75" spans="1:14">
      <c r="A146" s="1">
        <v>213</v>
      </c>
      <c r="B146" s="1" t="s">
        <v>13</v>
      </c>
      <c r="C146" s="14" t="s">
        <v>14</v>
      </c>
      <c r="D146" s="22">
        <v>0.383333333333333</v>
      </c>
      <c r="E146" s="22">
        <v>0.423611111111111</v>
      </c>
      <c r="F146" s="22">
        <v>0.445833333333331</v>
      </c>
      <c r="G146" s="16" t="s">
        <v>15</v>
      </c>
      <c r="H146" s="17" t="s">
        <v>16</v>
      </c>
      <c r="I146" s="33" t="s">
        <v>17</v>
      </c>
      <c r="J146" s="33" t="s">
        <v>17</v>
      </c>
      <c r="K146" s="33" t="s">
        <v>59</v>
      </c>
      <c r="L146" s="33" t="s">
        <v>60</v>
      </c>
      <c r="M146" s="33" t="s">
        <v>61</v>
      </c>
      <c r="N146" s="33"/>
    </row>
    <row r="147" ht="15.75" spans="1:14">
      <c r="A147" s="1">
        <v>279</v>
      </c>
      <c r="B147" t="s">
        <v>189</v>
      </c>
      <c r="C147" s="24" t="s">
        <v>88</v>
      </c>
      <c r="D147" s="22">
        <v>0.441666666666666</v>
      </c>
      <c r="E147" s="20">
        <v>0.477777777777778</v>
      </c>
      <c r="F147" s="20">
        <v>0.493055555555556</v>
      </c>
      <c r="G147" s="16" t="s">
        <v>15</v>
      </c>
      <c r="H147" s="13" t="s">
        <v>89</v>
      </c>
      <c r="I147" s="33" t="s">
        <v>17</v>
      </c>
      <c r="J147" s="33" t="s">
        <v>72</v>
      </c>
      <c r="K147" s="33" t="s">
        <v>186</v>
      </c>
      <c r="L147" s="33" t="s">
        <v>259</v>
      </c>
      <c r="M147" s="33" t="s">
        <v>260</v>
      </c>
      <c r="N147" s="33"/>
    </row>
    <row r="148" ht="15.75" spans="1:14">
      <c r="A148" s="1">
        <v>223</v>
      </c>
      <c r="B148" t="s">
        <v>87</v>
      </c>
      <c r="C148" s="24" t="s">
        <v>88</v>
      </c>
      <c r="D148" s="22">
        <v>0.333333333333333</v>
      </c>
      <c r="E148" s="20">
        <v>0.368055555555556</v>
      </c>
      <c r="F148" s="20">
        <v>0.397222222222222</v>
      </c>
      <c r="G148" s="16" t="s">
        <v>15</v>
      </c>
      <c r="H148" s="17" t="s">
        <v>89</v>
      </c>
      <c r="I148" s="33" t="s">
        <v>17</v>
      </c>
      <c r="J148" s="33" t="s">
        <v>17</v>
      </c>
      <c r="K148" s="33" t="s">
        <v>90</v>
      </c>
      <c r="L148" s="33" t="s">
        <v>91</v>
      </c>
      <c r="M148" s="33" t="s">
        <v>92</v>
      </c>
      <c r="N148" s="31"/>
    </row>
    <row r="149" ht="15.75" spans="1:14">
      <c r="A149" s="1">
        <v>234</v>
      </c>
      <c r="B149" t="s">
        <v>87</v>
      </c>
      <c r="C149" s="24" t="s">
        <v>88</v>
      </c>
      <c r="D149" s="10">
        <v>0.379166666666667</v>
      </c>
      <c r="E149" s="20">
        <v>0.41388888888889</v>
      </c>
      <c r="F149" s="20">
        <v>0.443055555555556</v>
      </c>
      <c r="G149" s="16" t="s">
        <v>15</v>
      </c>
      <c r="H149" s="17" t="s">
        <v>89</v>
      </c>
      <c r="I149" s="33" t="s">
        <v>17</v>
      </c>
      <c r="J149" s="33" t="s">
        <v>17</v>
      </c>
      <c r="K149" s="33" t="s">
        <v>135</v>
      </c>
      <c r="L149" s="33" t="s">
        <v>136</v>
      </c>
      <c r="M149" s="33" t="s">
        <v>137</v>
      </c>
      <c r="N149" s="33"/>
    </row>
    <row r="150" ht="15.75" spans="1:14">
      <c r="A150" s="1">
        <v>255</v>
      </c>
      <c r="B150" t="s">
        <v>189</v>
      </c>
      <c r="C150" s="24" t="s">
        <v>88</v>
      </c>
      <c r="D150" s="22">
        <v>0.333333333333333</v>
      </c>
      <c r="E150" s="20">
        <v>0.369444444444444</v>
      </c>
      <c r="F150" s="20">
        <v>0.398611111111111</v>
      </c>
      <c r="G150" s="16" t="s">
        <v>15</v>
      </c>
      <c r="H150" s="13" t="s">
        <v>89</v>
      </c>
      <c r="I150" s="33" t="s">
        <v>17</v>
      </c>
      <c r="J150" s="33" t="s">
        <v>17</v>
      </c>
      <c r="K150" s="33" t="s">
        <v>190</v>
      </c>
      <c r="L150" s="33" t="s">
        <v>191</v>
      </c>
      <c r="M150" s="33" t="s">
        <v>192</v>
      </c>
      <c r="N150" s="33"/>
    </row>
    <row r="151" ht="15.75" spans="1:14">
      <c r="A151" s="1">
        <v>266</v>
      </c>
      <c r="B151" t="s">
        <v>189</v>
      </c>
      <c r="C151" s="24" t="s">
        <v>88</v>
      </c>
      <c r="D151" s="10">
        <v>0.379166666666667</v>
      </c>
      <c r="E151" s="20">
        <v>0.415277777777776</v>
      </c>
      <c r="F151" s="20">
        <v>0.444444444444445</v>
      </c>
      <c r="G151" s="16" t="s">
        <v>15</v>
      </c>
      <c r="H151" s="13" t="s">
        <v>89</v>
      </c>
      <c r="I151" s="33" t="s">
        <v>17</v>
      </c>
      <c r="J151" s="33" t="s">
        <v>17</v>
      </c>
      <c r="K151" s="33" t="s">
        <v>222</v>
      </c>
      <c r="L151" s="33" t="s">
        <v>223</v>
      </c>
      <c r="M151" s="33" t="s">
        <v>224</v>
      </c>
      <c r="N151" s="33"/>
    </row>
    <row r="152" ht="15.75" spans="1:14">
      <c r="A152" s="1">
        <v>245</v>
      </c>
      <c r="B152" t="s">
        <v>87</v>
      </c>
      <c r="C152" s="24" t="s">
        <v>88</v>
      </c>
      <c r="D152" s="22">
        <v>0.433333333333333</v>
      </c>
      <c r="E152" s="20">
        <v>0.470833333333333</v>
      </c>
      <c r="F152" s="20">
        <v>0.486111111111111</v>
      </c>
      <c r="G152" s="16" t="s">
        <v>15</v>
      </c>
      <c r="H152" s="17" t="s">
        <v>89</v>
      </c>
      <c r="I152" s="33" t="s">
        <v>17</v>
      </c>
      <c r="J152" s="33" t="s">
        <v>169</v>
      </c>
      <c r="K152" s="33" t="s">
        <v>123</v>
      </c>
      <c r="L152" s="33" t="s">
        <v>388</v>
      </c>
      <c r="M152" s="33" t="s">
        <v>123</v>
      </c>
      <c r="N152" s="33"/>
    </row>
    <row r="153" ht="15.75" spans="1:14">
      <c r="A153" s="1">
        <v>861</v>
      </c>
      <c r="B153" t="s">
        <v>437</v>
      </c>
      <c r="C153" s="9" t="s">
        <v>269</v>
      </c>
      <c r="D153" s="10">
        <v>0.437499999999999</v>
      </c>
      <c r="E153" s="20">
        <v>0.5125</v>
      </c>
      <c r="F153" s="20">
        <v>0.533333333333333</v>
      </c>
      <c r="G153" s="12" t="s">
        <v>270</v>
      </c>
      <c r="H153" s="13" t="s">
        <v>89</v>
      </c>
      <c r="I153" s="33" t="s">
        <v>17</v>
      </c>
      <c r="J153" s="33" t="s">
        <v>72</v>
      </c>
      <c r="K153" s="33" t="s">
        <v>438</v>
      </c>
      <c r="L153" s="33" t="s">
        <v>439</v>
      </c>
      <c r="M153" s="33" t="s">
        <v>440</v>
      </c>
      <c r="N153" s="32"/>
    </row>
    <row r="154" ht="15.75" spans="1:14">
      <c r="A154" s="18">
        <v>949</v>
      </c>
      <c r="B154" t="s">
        <v>189</v>
      </c>
      <c r="C154" s="21" t="s">
        <v>585</v>
      </c>
      <c r="D154" s="10">
        <v>0.641666666666652</v>
      </c>
      <c r="E154" s="20">
        <v>0.743055555555556</v>
      </c>
      <c r="F154" s="20">
        <v>0.756944444444445</v>
      </c>
      <c r="G154" s="16" t="s">
        <v>589</v>
      </c>
      <c r="H154" s="41" t="s">
        <v>89</v>
      </c>
      <c r="I154" s="33" t="s">
        <v>17</v>
      </c>
      <c r="J154" s="33" t="s">
        <v>72</v>
      </c>
      <c r="K154" s="33" t="s">
        <v>186</v>
      </c>
      <c r="L154" s="33" t="s">
        <v>259</v>
      </c>
      <c r="M154" s="33" t="s">
        <v>607</v>
      </c>
      <c r="N154" s="32"/>
    </row>
    <row r="155" ht="15.75" spans="1:14">
      <c r="A155" s="18">
        <v>946</v>
      </c>
      <c r="B155" t="s">
        <v>189</v>
      </c>
      <c r="C155" s="21" t="s">
        <v>585</v>
      </c>
      <c r="D155" s="22">
        <v>0.629166666666654</v>
      </c>
      <c r="E155" s="20">
        <v>0.738888888888889</v>
      </c>
      <c r="F155" s="20">
        <v>0.752777777777778</v>
      </c>
      <c r="G155" s="16" t="s">
        <v>589</v>
      </c>
      <c r="H155" s="17" t="s">
        <v>89</v>
      </c>
      <c r="I155" s="33" t="s">
        <v>17</v>
      </c>
      <c r="J155" s="33" t="s">
        <v>72</v>
      </c>
      <c r="K155" s="33" t="s">
        <v>138</v>
      </c>
      <c r="L155" s="33" t="s">
        <v>599</v>
      </c>
      <c r="M155" s="33" t="s">
        <v>600</v>
      </c>
      <c r="N155" s="32"/>
    </row>
    <row r="156" ht="15.75" spans="1:14">
      <c r="A156" s="18">
        <v>914</v>
      </c>
      <c r="B156" s="1" t="s">
        <v>13</v>
      </c>
      <c r="C156" s="26" t="s">
        <v>533</v>
      </c>
      <c r="D156" s="10">
        <v>0.587500000000001</v>
      </c>
      <c r="E156" s="20">
        <v>0.688888888888889</v>
      </c>
      <c r="F156" s="20">
        <v>0.709722222222222</v>
      </c>
      <c r="G156" s="12" t="s">
        <v>534</v>
      </c>
      <c r="H156" s="23" t="s">
        <v>89</v>
      </c>
      <c r="I156" s="33" t="s">
        <v>17</v>
      </c>
      <c r="J156" s="33" t="s">
        <v>17</v>
      </c>
      <c r="K156" s="33" t="s">
        <v>135</v>
      </c>
      <c r="L156" s="33" t="s">
        <v>136</v>
      </c>
      <c r="M156" s="33" t="s">
        <v>536</v>
      </c>
      <c r="N156" s="31"/>
    </row>
    <row r="157" ht="15.75" spans="1:14">
      <c r="A157" s="18">
        <v>916</v>
      </c>
      <c r="B157" s="1" t="s">
        <v>13</v>
      </c>
      <c r="C157" s="26" t="s">
        <v>533</v>
      </c>
      <c r="D157" s="10">
        <v>0.595833333333335</v>
      </c>
      <c r="E157" s="20">
        <v>0.691666666666667</v>
      </c>
      <c r="F157" s="20">
        <v>0.7125</v>
      </c>
      <c r="G157" s="12" t="s">
        <v>534</v>
      </c>
      <c r="H157" s="23" t="s">
        <v>89</v>
      </c>
      <c r="I157" s="33" t="s">
        <v>17</v>
      </c>
      <c r="J157" s="33" t="s">
        <v>17</v>
      </c>
      <c r="K157" s="33" t="s">
        <v>541</v>
      </c>
      <c r="L157" s="33" t="s">
        <v>226</v>
      </c>
      <c r="M157" s="33" t="s">
        <v>542</v>
      </c>
      <c r="N157" s="31"/>
    </row>
    <row r="158" ht="15.75" spans="1:14">
      <c r="A158" s="18">
        <v>918</v>
      </c>
      <c r="B158" s="1" t="s">
        <v>13</v>
      </c>
      <c r="C158" s="26" t="s">
        <v>533</v>
      </c>
      <c r="D158" s="22">
        <v>0.604166666666669</v>
      </c>
      <c r="E158" s="20">
        <v>0.694444444444445</v>
      </c>
      <c r="F158" s="20">
        <v>0.715277777777778</v>
      </c>
      <c r="G158" s="16" t="s">
        <v>534</v>
      </c>
      <c r="H158" s="17" t="s">
        <v>89</v>
      </c>
      <c r="I158" s="33" t="s">
        <v>17</v>
      </c>
      <c r="J158" s="33" t="s">
        <v>17</v>
      </c>
      <c r="K158" s="33" t="s">
        <v>180</v>
      </c>
      <c r="L158" s="33" t="s">
        <v>250</v>
      </c>
      <c r="M158" s="33" t="s">
        <v>544</v>
      </c>
      <c r="N158" s="33"/>
    </row>
    <row r="159" ht="15.75" spans="1:14">
      <c r="A159" s="18">
        <v>920</v>
      </c>
      <c r="B159" s="1" t="s">
        <v>13</v>
      </c>
      <c r="C159" s="26" t="s">
        <v>533</v>
      </c>
      <c r="D159" s="10">
        <v>0.612500000000003</v>
      </c>
      <c r="E159" s="20">
        <v>0.7</v>
      </c>
      <c r="F159" s="20">
        <v>0.720833333333333</v>
      </c>
      <c r="G159" s="27" t="s">
        <v>534</v>
      </c>
      <c r="H159" s="41" t="s">
        <v>89</v>
      </c>
      <c r="I159" s="33" t="s">
        <v>17</v>
      </c>
      <c r="J159" s="33" t="s">
        <v>17</v>
      </c>
      <c r="K159" s="33" t="s">
        <v>548</v>
      </c>
      <c r="L159" s="33" t="s">
        <v>549</v>
      </c>
      <c r="M159" s="33" t="s">
        <v>550</v>
      </c>
      <c r="N159" s="38"/>
    </row>
    <row r="160" ht="15.75" spans="1:14">
      <c r="A160" s="1">
        <v>217</v>
      </c>
      <c r="B160" s="1" t="s">
        <v>13</v>
      </c>
      <c r="C160" s="14" t="s">
        <v>14</v>
      </c>
      <c r="D160" s="22">
        <v>0.408333333333333</v>
      </c>
      <c r="E160" s="10">
        <v>0.440277777777778</v>
      </c>
      <c r="F160" s="22">
        <v>0.4625</v>
      </c>
      <c r="G160" s="16" t="s">
        <v>15</v>
      </c>
      <c r="H160" s="17" t="s">
        <v>16</v>
      </c>
      <c r="I160" s="33" t="s">
        <v>71</v>
      </c>
      <c r="J160" s="33" t="s">
        <v>72</v>
      </c>
      <c r="K160" s="33" t="s">
        <v>73</v>
      </c>
      <c r="L160" s="33" t="s">
        <v>66</v>
      </c>
      <c r="M160" s="33" t="s">
        <v>74</v>
      </c>
      <c r="N160" s="33"/>
    </row>
    <row r="161" ht="15.75" spans="1:14">
      <c r="A161" s="18">
        <v>898</v>
      </c>
      <c r="B161" t="s">
        <v>437</v>
      </c>
      <c r="C161" s="19" t="s">
        <v>482</v>
      </c>
      <c r="D161" s="22">
        <v>0.587500000000003</v>
      </c>
      <c r="E161" s="20">
        <v>0.654166666666667</v>
      </c>
      <c r="F161" s="20">
        <v>0.675</v>
      </c>
      <c r="G161" s="12" t="s">
        <v>270</v>
      </c>
      <c r="H161" s="17" t="s">
        <v>16</v>
      </c>
      <c r="I161" s="33" t="s">
        <v>71</v>
      </c>
      <c r="J161" s="33" t="s">
        <v>302</v>
      </c>
      <c r="K161" s="33" t="s">
        <v>18</v>
      </c>
      <c r="L161" s="33" t="s">
        <v>208</v>
      </c>
      <c r="M161" s="33" t="s">
        <v>501</v>
      </c>
      <c r="N161" s="33"/>
    </row>
    <row r="162" ht="15.75" spans="1:14">
      <c r="A162" s="18">
        <v>902</v>
      </c>
      <c r="B162" t="s">
        <v>437</v>
      </c>
      <c r="C162" s="19" t="s">
        <v>482</v>
      </c>
      <c r="D162" s="10">
        <v>0.604166666666671</v>
      </c>
      <c r="E162" s="20">
        <v>0.659722222222222</v>
      </c>
      <c r="F162" s="20">
        <v>0.680555555555555</v>
      </c>
      <c r="G162" s="12" t="s">
        <v>270</v>
      </c>
      <c r="H162" s="17" t="s">
        <v>16</v>
      </c>
      <c r="I162" s="33" t="s">
        <v>71</v>
      </c>
      <c r="J162" s="33" t="s">
        <v>302</v>
      </c>
      <c r="K162" s="33" t="s">
        <v>135</v>
      </c>
      <c r="L162" s="33" t="s">
        <v>510</v>
      </c>
      <c r="M162" s="33" t="s">
        <v>511</v>
      </c>
      <c r="N162" s="33"/>
    </row>
    <row r="163" ht="15.75" spans="1:14">
      <c r="A163" s="18">
        <v>906</v>
      </c>
      <c r="B163" t="s">
        <v>437</v>
      </c>
      <c r="C163" s="19" t="s">
        <v>482</v>
      </c>
      <c r="D163" s="22">
        <v>0.620833333333339</v>
      </c>
      <c r="E163" s="20">
        <v>0.665277777777778</v>
      </c>
      <c r="F163" s="20">
        <v>0.686111111111111</v>
      </c>
      <c r="G163" s="12" t="s">
        <v>270</v>
      </c>
      <c r="H163" s="17" t="s">
        <v>16</v>
      </c>
      <c r="I163" s="33" t="s">
        <v>71</v>
      </c>
      <c r="J163" s="33" t="s">
        <v>302</v>
      </c>
      <c r="K163" s="33" t="s">
        <v>518</v>
      </c>
      <c r="L163" s="33" t="s">
        <v>519</v>
      </c>
      <c r="M163" s="33" t="s">
        <v>520</v>
      </c>
      <c r="N163" s="33"/>
    </row>
    <row r="164" ht="15.75" spans="1:14">
      <c r="A164" s="18">
        <v>910</v>
      </c>
      <c r="B164" t="s">
        <v>437</v>
      </c>
      <c r="C164" s="19" t="s">
        <v>482</v>
      </c>
      <c r="D164" s="10">
        <v>0.637500000000007</v>
      </c>
      <c r="E164" s="20">
        <v>0.670833333333333</v>
      </c>
      <c r="F164" s="20">
        <v>0.691666666666667</v>
      </c>
      <c r="G164" s="12" t="s">
        <v>270</v>
      </c>
      <c r="H164" s="17" t="s">
        <v>16</v>
      </c>
      <c r="I164" s="33" t="s">
        <v>71</v>
      </c>
      <c r="J164" s="33" t="s">
        <v>302</v>
      </c>
      <c r="K164" s="33" t="s">
        <v>525</v>
      </c>
      <c r="L164" s="33" t="s">
        <v>526</v>
      </c>
      <c r="M164" s="33" t="s">
        <v>527</v>
      </c>
      <c r="N164" s="33"/>
    </row>
    <row r="165" ht="15.75" spans="1:14">
      <c r="A165" s="1">
        <v>277</v>
      </c>
      <c r="B165" t="s">
        <v>189</v>
      </c>
      <c r="C165" s="24" t="s">
        <v>88</v>
      </c>
      <c r="D165" s="22">
        <v>0.433333333333333</v>
      </c>
      <c r="E165" s="20">
        <v>0.472222222222222</v>
      </c>
      <c r="F165" s="20">
        <v>0.4875</v>
      </c>
      <c r="G165" s="16" t="s">
        <v>15</v>
      </c>
      <c r="H165" s="13" t="s">
        <v>89</v>
      </c>
      <c r="I165" s="33" t="s">
        <v>71</v>
      </c>
      <c r="J165" s="33" t="s">
        <v>72</v>
      </c>
      <c r="K165" s="33" t="s">
        <v>253</v>
      </c>
      <c r="L165" s="33" t="s">
        <v>254</v>
      </c>
      <c r="M165" s="33" t="s">
        <v>255</v>
      </c>
      <c r="N165" s="31"/>
    </row>
    <row r="166" ht="15.75" spans="1:14">
      <c r="A166" s="1">
        <v>280</v>
      </c>
      <c r="B166" t="s">
        <v>189</v>
      </c>
      <c r="C166" s="24" t="s">
        <v>88</v>
      </c>
      <c r="D166" s="10">
        <v>0.445833333333333</v>
      </c>
      <c r="E166" s="20">
        <v>0.480555555555556</v>
      </c>
      <c r="F166" s="20">
        <v>0.495833333333333</v>
      </c>
      <c r="G166" s="16" t="s">
        <v>15</v>
      </c>
      <c r="H166" s="13" t="s">
        <v>89</v>
      </c>
      <c r="I166" s="33" t="s">
        <v>71</v>
      </c>
      <c r="J166" s="33" t="s">
        <v>72</v>
      </c>
      <c r="K166" s="33" t="s">
        <v>261</v>
      </c>
      <c r="L166" s="33" t="s">
        <v>262</v>
      </c>
      <c r="M166" s="33" t="s">
        <v>263</v>
      </c>
      <c r="N166" s="43"/>
    </row>
    <row r="167" ht="15.75" spans="1:14">
      <c r="A167" s="1">
        <v>803</v>
      </c>
      <c r="B167" s="1" t="s">
        <v>13</v>
      </c>
      <c r="C167" s="9" t="s">
        <v>269</v>
      </c>
      <c r="D167" s="10">
        <v>0.445833333333333</v>
      </c>
      <c r="E167" s="10">
        <v>0.516666666666667</v>
      </c>
      <c r="F167" s="10">
        <v>0.5375</v>
      </c>
      <c r="G167" s="12" t="s">
        <v>270</v>
      </c>
      <c r="H167" s="17" t="s">
        <v>271</v>
      </c>
      <c r="I167" s="33" t="s">
        <v>71</v>
      </c>
      <c r="J167" s="33" t="s">
        <v>72</v>
      </c>
      <c r="K167" s="33" t="s">
        <v>278</v>
      </c>
      <c r="L167" s="33" t="s">
        <v>279</v>
      </c>
      <c r="M167" s="33" t="s">
        <v>280</v>
      </c>
      <c r="N167" s="32"/>
    </row>
    <row r="168" ht="15.75" spans="1:14">
      <c r="A168" s="1">
        <v>228</v>
      </c>
      <c r="B168" t="s">
        <v>87</v>
      </c>
      <c r="C168" s="24" t="s">
        <v>88</v>
      </c>
      <c r="D168" s="10">
        <v>0.354166666666667</v>
      </c>
      <c r="E168" s="20">
        <v>0.388888888888889</v>
      </c>
      <c r="F168" s="20">
        <v>0.418055555555556</v>
      </c>
      <c r="G168" s="16" t="s">
        <v>15</v>
      </c>
      <c r="H168" s="17" t="s">
        <v>89</v>
      </c>
      <c r="I168" s="33" t="s">
        <v>111</v>
      </c>
      <c r="J168" s="33" t="s">
        <v>112</v>
      </c>
      <c r="K168" s="33" t="s">
        <v>113</v>
      </c>
      <c r="L168" s="33" t="s">
        <v>114</v>
      </c>
      <c r="M168" s="33" t="s">
        <v>115</v>
      </c>
      <c r="N168" s="33"/>
    </row>
    <row r="169" ht="15.75" spans="1:14">
      <c r="A169" s="1">
        <v>239</v>
      </c>
      <c r="B169" t="s">
        <v>87</v>
      </c>
      <c r="C169" s="24" t="s">
        <v>88</v>
      </c>
      <c r="D169" s="22">
        <v>0.408333333333333</v>
      </c>
      <c r="E169" s="20">
        <v>0.441666666666667</v>
      </c>
      <c r="F169" s="20">
        <v>0.463888888888889</v>
      </c>
      <c r="G169" s="16" t="s">
        <v>15</v>
      </c>
      <c r="H169" s="17" t="s">
        <v>89</v>
      </c>
      <c r="I169" s="33" t="s">
        <v>111</v>
      </c>
      <c r="J169" s="33" t="s">
        <v>112</v>
      </c>
      <c r="K169" s="33" t="s">
        <v>151</v>
      </c>
      <c r="L169" s="33" t="s">
        <v>152</v>
      </c>
      <c r="M169" s="33" t="s">
        <v>153</v>
      </c>
      <c r="N169" s="33"/>
    </row>
    <row r="170" ht="15.75" spans="1:14">
      <c r="A170" s="1">
        <v>260</v>
      </c>
      <c r="B170" t="s">
        <v>189</v>
      </c>
      <c r="C170" s="24" t="s">
        <v>88</v>
      </c>
      <c r="D170" s="10">
        <v>0.354166666666667</v>
      </c>
      <c r="E170" s="20">
        <v>0.390277777777778</v>
      </c>
      <c r="F170" s="20">
        <v>0.419444444444444</v>
      </c>
      <c r="G170" s="16" t="s">
        <v>15</v>
      </c>
      <c r="H170" s="13" t="s">
        <v>89</v>
      </c>
      <c r="I170" s="33" t="s">
        <v>111</v>
      </c>
      <c r="J170" s="33" t="s">
        <v>112</v>
      </c>
      <c r="K170" s="33" t="s">
        <v>204</v>
      </c>
      <c r="L170" s="33" t="s">
        <v>205</v>
      </c>
      <c r="M170" s="33" t="s">
        <v>206</v>
      </c>
      <c r="N170" s="33"/>
    </row>
    <row r="171" ht="15.75" spans="1:14">
      <c r="A171" s="1">
        <v>271</v>
      </c>
      <c r="B171" t="s">
        <v>189</v>
      </c>
      <c r="C171" s="24" t="s">
        <v>88</v>
      </c>
      <c r="D171" s="22">
        <v>0.408333333333333</v>
      </c>
      <c r="E171" s="20">
        <v>0.443055555555556</v>
      </c>
      <c r="F171" s="20">
        <v>0.465277777777778</v>
      </c>
      <c r="G171" s="16" t="s">
        <v>15</v>
      </c>
      <c r="H171" s="13" t="s">
        <v>89</v>
      </c>
      <c r="I171" s="33" t="s">
        <v>111</v>
      </c>
      <c r="J171" s="33" t="s">
        <v>112</v>
      </c>
      <c r="K171" s="33" t="s">
        <v>235</v>
      </c>
      <c r="L171" s="33" t="s">
        <v>236</v>
      </c>
      <c r="M171" s="33" t="s">
        <v>237</v>
      </c>
      <c r="N171" s="33"/>
    </row>
    <row r="172" ht="15.75" spans="1:14">
      <c r="A172" s="1">
        <v>246</v>
      </c>
      <c r="B172" t="s">
        <v>87</v>
      </c>
      <c r="C172" s="24" t="s">
        <v>88</v>
      </c>
      <c r="D172" s="10">
        <v>0.437499999999999</v>
      </c>
      <c r="E172" s="20">
        <v>0.473611111111111</v>
      </c>
      <c r="F172" s="20">
        <v>0.488888888888889</v>
      </c>
      <c r="G172" s="16" t="s">
        <v>15</v>
      </c>
      <c r="H172" s="17" t="s">
        <v>89</v>
      </c>
      <c r="I172" s="33" t="s">
        <v>111</v>
      </c>
      <c r="J172" s="33" t="s">
        <v>72</v>
      </c>
      <c r="K172" s="33" t="s">
        <v>170</v>
      </c>
      <c r="L172" s="33" t="s">
        <v>171</v>
      </c>
      <c r="M172" s="33" t="s">
        <v>172</v>
      </c>
      <c r="N172" s="33"/>
    </row>
    <row r="173" ht="15.75" spans="1:14">
      <c r="A173" s="1">
        <v>856</v>
      </c>
      <c r="B173" t="s">
        <v>189</v>
      </c>
      <c r="C173" s="9" t="s">
        <v>269</v>
      </c>
      <c r="D173" s="22">
        <v>0.541666666666666</v>
      </c>
      <c r="E173" s="20">
        <v>0.627777777777778</v>
      </c>
      <c r="F173" s="25">
        <v>0.648611111111111</v>
      </c>
      <c r="G173" s="12" t="s">
        <v>270</v>
      </c>
      <c r="H173" s="13" t="s">
        <v>89</v>
      </c>
      <c r="I173" s="33" t="s">
        <v>111</v>
      </c>
      <c r="J173" s="33" t="s">
        <v>272</v>
      </c>
      <c r="K173" s="33" t="s">
        <v>349</v>
      </c>
      <c r="L173" s="33" t="s">
        <v>350</v>
      </c>
      <c r="M173" s="33" t="s">
        <v>426</v>
      </c>
      <c r="N173" s="33"/>
    </row>
    <row r="174" ht="15.75" spans="1:14">
      <c r="A174" s="1">
        <v>878</v>
      </c>
      <c r="B174" t="s">
        <v>437</v>
      </c>
      <c r="C174" s="9" t="s">
        <v>269</v>
      </c>
      <c r="D174" s="22">
        <v>0.508333333333332</v>
      </c>
      <c r="E174" s="20">
        <v>0.6</v>
      </c>
      <c r="F174" s="20">
        <v>0.620833333333333</v>
      </c>
      <c r="G174" s="12" t="s">
        <v>270</v>
      </c>
      <c r="H174" s="13" t="s">
        <v>89</v>
      </c>
      <c r="I174" s="33" t="s">
        <v>111</v>
      </c>
      <c r="J174" s="33" t="s">
        <v>112</v>
      </c>
      <c r="K174" s="33" t="s">
        <v>151</v>
      </c>
      <c r="L174" s="33" t="s">
        <v>152</v>
      </c>
      <c r="M174" s="33" t="s">
        <v>478</v>
      </c>
      <c r="N174" s="33"/>
    </row>
    <row r="175" ht="15.75" spans="1:14">
      <c r="A175" s="1">
        <v>846</v>
      </c>
      <c r="B175" t="s">
        <v>189</v>
      </c>
      <c r="C175" s="9" t="s">
        <v>269</v>
      </c>
      <c r="D175" s="22">
        <v>0.499999999999999</v>
      </c>
      <c r="E175" s="20">
        <v>0.569444444444444</v>
      </c>
      <c r="F175" s="20">
        <v>0.590277777777778</v>
      </c>
      <c r="G175" s="12" t="s">
        <v>270</v>
      </c>
      <c r="H175" s="13" t="s">
        <v>89</v>
      </c>
      <c r="I175" s="33" t="s">
        <v>111</v>
      </c>
      <c r="J175" s="33" t="s">
        <v>320</v>
      </c>
      <c r="K175" s="33" t="s">
        <v>349</v>
      </c>
      <c r="L175" s="33" t="s">
        <v>400</v>
      </c>
      <c r="M175" s="33" t="s">
        <v>401</v>
      </c>
      <c r="N175" s="33"/>
    </row>
    <row r="176" ht="15.75" spans="1:14">
      <c r="A176" s="1">
        <v>869</v>
      </c>
      <c r="B176" t="s">
        <v>437</v>
      </c>
      <c r="C176" s="9" t="s">
        <v>269</v>
      </c>
      <c r="D176" s="10">
        <v>0.470833333333333</v>
      </c>
      <c r="E176" s="11">
        <v>0.534722222222222</v>
      </c>
      <c r="F176" s="11">
        <v>0.555555555555555</v>
      </c>
      <c r="G176" s="12" t="s">
        <v>270</v>
      </c>
      <c r="H176" s="13" t="s">
        <v>89</v>
      </c>
      <c r="I176" s="33" t="s">
        <v>111</v>
      </c>
      <c r="J176" s="33" t="s">
        <v>320</v>
      </c>
      <c r="K176" s="33" t="s">
        <v>454</v>
      </c>
      <c r="L176" s="33" t="s">
        <v>455</v>
      </c>
      <c r="M176" s="33" t="s">
        <v>456</v>
      </c>
      <c r="N176" s="33"/>
    </row>
    <row r="177" ht="15.75" spans="1:14">
      <c r="A177" s="1">
        <v>860</v>
      </c>
      <c r="B177" t="s">
        <v>189</v>
      </c>
      <c r="C177" s="9" t="s">
        <v>269</v>
      </c>
      <c r="D177" s="22">
        <v>0.558333333333332</v>
      </c>
      <c r="E177" s="11">
        <v>0.636111111111111</v>
      </c>
      <c r="F177" s="11">
        <v>0.656944444444444</v>
      </c>
      <c r="G177" s="12" t="s">
        <v>270</v>
      </c>
      <c r="H177" s="13" t="s">
        <v>89</v>
      </c>
      <c r="I177" s="33" t="s">
        <v>111</v>
      </c>
      <c r="J177" s="33" t="s">
        <v>435</v>
      </c>
      <c r="K177" s="33" t="s">
        <v>273</v>
      </c>
      <c r="L177" s="33" t="s">
        <v>274</v>
      </c>
      <c r="M177" s="33" t="s">
        <v>436</v>
      </c>
      <c r="N177" s="32"/>
    </row>
    <row r="178" ht="15.75" spans="1:14">
      <c r="A178" s="18">
        <v>947</v>
      </c>
      <c r="B178" t="s">
        <v>189</v>
      </c>
      <c r="C178" s="21" t="s">
        <v>585</v>
      </c>
      <c r="D178" s="10">
        <v>0.63333333333332</v>
      </c>
      <c r="E178" s="11">
        <v>0.740277777777778</v>
      </c>
      <c r="F178" s="11">
        <v>0.754166666666667</v>
      </c>
      <c r="G178" s="16" t="s">
        <v>601</v>
      </c>
      <c r="H178" s="17" t="s">
        <v>89</v>
      </c>
      <c r="I178" s="33" t="s">
        <v>111</v>
      </c>
      <c r="J178" s="33" t="s">
        <v>435</v>
      </c>
      <c r="K178" s="33" t="s">
        <v>602</v>
      </c>
      <c r="L178" s="33" t="s">
        <v>603</v>
      </c>
      <c r="M178" s="33" t="s">
        <v>604</v>
      </c>
      <c r="N178" s="32"/>
    </row>
    <row r="179" ht="15.75" spans="1:14">
      <c r="A179" s="1">
        <v>801</v>
      </c>
      <c r="B179" s="1" t="s">
        <v>13</v>
      </c>
      <c r="C179" s="9" t="s">
        <v>269</v>
      </c>
      <c r="D179" s="10">
        <v>0.437499999999999</v>
      </c>
      <c r="E179" s="15">
        <v>0.511111111111111</v>
      </c>
      <c r="F179" s="15">
        <v>0.531944444444444</v>
      </c>
      <c r="G179" s="12" t="s">
        <v>270</v>
      </c>
      <c r="H179" s="17" t="s">
        <v>271</v>
      </c>
      <c r="I179" s="33" t="s">
        <v>111</v>
      </c>
      <c r="J179" s="33" t="s">
        <v>272</v>
      </c>
      <c r="K179" s="33" t="s">
        <v>273</v>
      </c>
      <c r="L179" s="33" t="s">
        <v>274</v>
      </c>
      <c r="M179" s="33" t="s">
        <v>275</v>
      </c>
      <c r="N179" s="32"/>
    </row>
    <row r="180" ht="15.75" spans="1:14">
      <c r="A180" s="1">
        <v>829</v>
      </c>
      <c r="B180" t="s">
        <v>87</v>
      </c>
      <c r="C180" s="9" t="s">
        <v>269</v>
      </c>
      <c r="D180" s="10">
        <v>0.512499999999999</v>
      </c>
      <c r="E180" s="36">
        <v>0.602777777777778</v>
      </c>
      <c r="F180" s="36">
        <v>0.623611111111111</v>
      </c>
      <c r="G180" s="12" t="s">
        <v>270</v>
      </c>
      <c r="H180" s="17" t="s">
        <v>271</v>
      </c>
      <c r="I180" s="33" t="s">
        <v>111</v>
      </c>
      <c r="J180" s="33" t="s">
        <v>272</v>
      </c>
      <c r="K180" s="33" t="s">
        <v>357</v>
      </c>
      <c r="L180" s="33" t="s">
        <v>358</v>
      </c>
      <c r="M180" s="33" t="s">
        <v>359</v>
      </c>
      <c r="N180" s="33"/>
    </row>
    <row r="181" ht="15.75" spans="1:14">
      <c r="A181" s="1">
        <v>816</v>
      </c>
      <c r="B181" s="1" t="s">
        <v>13</v>
      </c>
      <c r="C181" s="9" t="s">
        <v>269</v>
      </c>
      <c r="D181" s="22">
        <v>0.499999999999999</v>
      </c>
      <c r="E181" s="15">
        <v>0.566666666666667</v>
      </c>
      <c r="F181" s="11">
        <v>0.5875</v>
      </c>
      <c r="G181" s="12" t="s">
        <v>270</v>
      </c>
      <c r="H181" s="17" t="s">
        <v>271</v>
      </c>
      <c r="I181" s="33" t="s">
        <v>111</v>
      </c>
      <c r="J181" s="33" t="s">
        <v>320</v>
      </c>
      <c r="K181" s="33" t="s">
        <v>90</v>
      </c>
      <c r="L181" s="33" t="s">
        <v>321</v>
      </c>
      <c r="M181" s="33" t="s">
        <v>322</v>
      </c>
      <c r="N181" s="32"/>
    </row>
    <row r="182" ht="15.75" spans="1:14">
      <c r="A182" s="1">
        <v>826</v>
      </c>
      <c r="B182" t="s">
        <v>87</v>
      </c>
      <c r="C182" s="9" t="s">
        <v>269</v>
      </c>
      <c r="D182" s="22">
        <v>0.499999999999999</v>
      </c>
      <c r="E182" s="36">
        <v>0.568055555555555</v>
      </c>
      <c r="F182" s="36">
        <v>0.588888888888889</v>
      </c>
      <c r="G182" s="12" t="s">
        <v>270</v>
      </c>
      <c r="H182" s="17" t="s">
        <v>271</v>
      </c>
      <c r="I182" s="33" t="s">
        <v>111</v>
      </c>
      <c r="J182" s="33" t="s">
        <v>320</v>
      </c>
      <c r="K182" s="33" t="s">
        <v>349</v>
      </c>
      <c r="L182" s="33" t="s">
        <v>350</v>
      </c>
      <c r="M182" s="33" t="s">
        <v>351</v>
      </c>
      <c r="N182" s="33"/>
    </row>
    <row r="183" ht="15.75" spans="1:14">
      <c r="A183" s="1">
        <v>219</v>
      </c>
      <c r="B183" s="1" t="s">
        <v>13</v>
      </c>
      <c r="C183" s="14" t="s">
        <v>14</v>
      </c>
      <c r="D183" s="22">
        <v>0.416666666666666</v>
      </c>
      <c r="E183" s="15">
        <v>0.448611111111111</v>
      </c>
      <c r="F183" s="42">
        <v>0.470833333333333</v>
      </c>
      <c r="G183" s="16" t="s">
        <v>15</v>
      </c>
      <c r="H183" s="17" t="s">
        <v>16</v>
      </c>
      <c r="I183" s="33" t="s">
        <v>26</v>
      </c>
      <c r="J183" s="33" t="s">
        <v>72</v>
      </c>
      <c r="K183" s="33" t="s">
        <v>79</v>
      </c>
      <c r="L183" s="33" t="s">
        <v>80</v>
      </c>
      <c r="M183" s="33" t="s">
        <v>81</v>
      </c>
      <c r="N183" s="33"/>
    </row>
    <row r="184" ht="15.75" spans="1:14">
      <c r="A184" s="1">
        <v>203</v>
      </c>
      <c r="B184" s="1" t="s">
        <v>13</v>
      </c>
      <c r="C184" s="14" t="s">
        <v>14</v>
      </c>
      <c r="D184" s="22">
        <v>0.341666666666667</v>
      </c>
      <c r="E184" s="42">
        <v>0.375</v>
      </c>
      <c r="F184" s="42">
        <v>0.404166666666667</v>
      </c>
      <c r="G184" s="16" t="s">
        <v>15</v>
      </c>
      <c r="H184" s="17" t="s">
        <v>16</v>
      </c>
      <c r="I184" s="33" t="s">
        <v>26</v>
      </c>
      <c r="J184" s="33" t="s">
        <v>26</v>
      </c>
      <c r="K184" s="33" t="s">
        <v>27</v>
      </c>
      <c r="L184" s="33" t="s">
        <v>28</v>
      </c>
      <c r="M184" s="33" t="s">
        <v>29</v>
      </c>
      <c r="N184" s="33"/>
    </row>
    <row r="185" ht="15.75" spans="1:14">
      <c r="A185" s="1">
        <v>207</v>
      </c>
      <c r="B185" s="1" t="s">
        <v>13</v>
      </c>
      <c r="C185" s="14" t="s">
        <v>14</v>
      </c>
      <c r="D185" s="22">
        <v>0.358333333333333</v>
      </c>
      <c r="E185" s="42">
        <v>0.391666666666667</v>
      </c>
      <c r="F185" s="42">
        <v>0.420833333333333</v>
      </c>
      <c r="G185" s="16" t="s">
        <v>15</v>
      </c>
      <c r="H185" s="17" t="s">
        <v>16</v>
      </c>
      <c r="I185" s="33" t="s">
        <v>26</v>
      </c>
      <c r="J185" s="33" t="s">
        <v>26</v>
      </c>
      <c r="K185" s="33" t="s">
        <v>41</v>
      </c>
      <c r="L185" s="33" t="s">
        <v>42</v>
      </c>
      <c r="M185" s="33" t="s">
        <v>43</v>
      </c>
      <c r="N185" s="33"/>
    </row>
    <row r="186" ht="15.75" spans="1:14">
      <c r="A186" s="1">
        <v>211</v>
      </c>
      <c r="B186" s="1" t="s">
        <v>13</v>
      </c>
      <c r="C186" s="14" t="s">
        <v>14</v>
      </c>
      <c r="D186" s="22">
        <v>0.375</v>
      </c>
      <c r="E186" s="42">
        <v>0.408333333333334</v>
      </c>
      <c r="F186" s="42">
        <v>0.437499999999999</v>
      </c>
      <c r="G186" s="16" t="s">
        <v>15</v>
      </c>
      <c r="H186" s="17" t="s">
        <v>16</v>
      </c>
      <c r="I186" s="33" t="s">
        <v>26</v>
      </c>
      <c r="J186" s="33" t="s">
        <v>26</v>
      </c>
      <c r="K186" s="33" t="s">
        <v>53</v>
      </c>
      <c r="L186" s="33" t="s">
        <v>54</v>
      </c>
      <c r="M186" s="33" t="s">
        <v>55</v>
      </c>
      <c r="N186" s="33"/>
    </row>
    <row r="187" ht="15.75" spans="1:14">
      <c r="A187" s="1">
        <v>216</v>
      </c>
      <c r="B187" s="1" t="s">
        <v>13</v>
      </c>
      <c r="C187" s="14" t="s">
        <v>14</v>
      </c>
      <c r="D187" s="10">
        <v>0.395833333333333</v>
      </c>
      <c r="E187" s="10">
        <v>0.436111111111111</v>
      </c>
      <c r="F187" s="10">
        <v>0.458333333333329</v>
      </c>
      <c r="G187" s="16" t="s">
        <v>15</v>
      </c>
      <c r="H187" s="17" t="s">
        <v>16</v>
      </c>
      <c r="I187" s="33" t="s">
        <v>26</v>
      </c>
      <c r="J187" s="33" t="s">
        <v>26</v>
      </c>
      <c r="K187" s="33" t="s">
        <v>68</v>
      </c>
      <c r="L187" s="33" t="s">
        <v>69</v>
      </c>
      <c r="M187" s="33" t="s">
        <v>70</v>
      </c>
      <c r="N187" s="33"/>
    </row>
    <row r="188" ht="15.75" spans="1:14">
      <c r="A188" s="18">
        <v>897</v>
      </c>
      <c r="B188" t="s">
        <v>437</v>
      </c>
      <c r="C188" s="19" t="s">
        <v>482</v>
      </c>
      <c r="D188" s="10">
        <v>0.583333333333336</v>
      </c>
      <c r="E188" s="20">
        <v>0.652777777777778</v>
      </c>
      <c r="F188" s="20">
        <v>0.673611111111111</v>
      </c>
      <c r="G188" s="12" t="s">
        <v>270</v>
      </c>
      <c r="H188" s="17" t="s">
        <v>16</v>
      </c>
      <c r="I188" s="33" t="s">
        <v>26</v>
      </c>
      <c r="J188" s="33" t="s">
        <v>26</v>
      </c>
      <c r="K188" s="33" t="s">
        <v>68</v>
      </c>
      <c r="L188" s="33" t="s">
        <v>69</v>
      </c>
      <c r="M188" s="33" t="s">
        <v>500</v>
      </c>
      <c r="N188" s="33"/>
    </row>
    <row r="189" ht="15.75" spans="1:14">
      <c r="A189" s="18">
        <v>899</v>
      </c>
      <c r="B189" t="s">
        <v>437</v>
      </c>
      <c r="C189" s="19" t="s">
        <v>482</v>
      </c>
      <c r="D189" s="10">
        <v>0.59166666666667</v>
      </c>
      <c r="E189" s="20">
        <v>0.655555555555556</v>
      </c>
      <c r="F189" s="20">
        <v>0.676388888888889</v>
      </c>
      <c r="G189" s="12" t="s">
        <v>270</v>
      </c>
      <c r="H189" s="41" t="s">
        <v>16</v>
      </c>
      <c r="I189" s="33" t="s">
        <v>26</v>
      </c>
      <c r="J189" s="33" t="s">
        <v>26</v>
      </c>
      <c r="K189" s="33" t="s">
        <v>502</v>
      </c>
      <c r="L189" s="33" t="s">
        <v>503</v>
      </c>
      <c r="M189" s="33" t="s">
        <v>504</v>
      </c>
      <c r="N189" s="33"/>
    </row>
    <row r="190" ht="15.75" spans="1:14">
      <c r="A190" s="18">
        <v>903</v>
      </c>
      <c r="B190" t="s">
        <v>437</v>
      </c>
      <c r="C190" s="19" t="s">
        <v>482</v>
      </c>
      <c r="D190" s="22">
        <v>0.608333333333338</v>
      </c>
      <c r="E190" s="20">
        <v>0.661111111111111</v>
      </c>
      <c r="F190" s="20">
        <v>0.681944444444444</v>
      </c>
      <c r="G190" s="12" t="s">
        <v>270</v>
      </c>
      <c r="H190" s="17" t="s">
        <v>16</v>
      </c>
      <c r="I190" s="33" t="s">
        <v>26</v>
      </c>
      <c r="J190" s="33" t="s">
        <v>26</v>
      </c>
      <c r="K190" s="33" t="s">
        <v>495</v>
      </c>
      <c r="L190" s="33" t="s">
        <v>512</v>
      </c>
      <c r="M190" s="33" t="s">
        <v>513</v>
      </c>
      <c r="N190" s="33"/>
    </row>
    <row r="191" ht="15.75" spans="1:14">
      <c r="A191" s="18">
        <v>907</v>
      </c>
      <c r="B191" t="s">
        <v>437</v>
      </c>
      <c r="C191" s="19" t="s">
        <v>482</v>
      </c>
      <c r="D191" s="10">
        <v>0.625000000000006</v>
      </c>
      <c r="E191" s="20">
        <v>0.666666666666667</v>
      </c>
      <c r="F191" s="20">
        <v>0.6875</v>
      </c>
      <c r="G191" s="12" t="s">
        <v>270</v>
      </c>
      <c r="H191" s="17" t="s">
        <v>16</v>
      </c>
      <c r="I191" s="33" t="s">
        <v>26</v>
      </c>
      <c r="J191" s="33" t="s">
        <v>26</v>
      </c>
      <c r="K191" s="33" t="s">
        <v>180</v>
      </c>
      <c r="L191" s="33" t="s">
        <v>521</v>
      </c>
      <c r="M191" s="33" t="s">
        <v>522</v>
      </c>
      <c r="N191" s="33"/>
    </row>
    <row r="192" ht="15.75" spans="1:14">
      <c r="A192" s="1">
        <v>247</v>
      </c>
      <c r="B192" t="s">
        <v>87</v>
      </c>
      <c r="C192" s="24" t="s">
        <v>88</v>
      </c>
      <c r="D192" s="22">
        <v>0.441666666666666</v>
      </c>
      <c r="E192" s="20">
        <v>0.476388888888889</v>
      </c>
      <c r="F192" s="20">
        <v>0.491666666666667</v>
      </c>
      <c r="G192" s="16" t="s">
        <v>15</v>
      </c>
      <c r="H192" s="17" t="s">
        <v>89</v>
      </c>
      <c r="I192" s="33" t="s">
        <v>26</v>
      </c>
      <c r="J192" s="33" t="s">
        <v>72</v>
      </c>
      <c r="K192" s="33" t="s">
        <v>173</v>
      </c>
      <c r="L192" s="33" t="s">
        <v>174</v>
      </c>
      <c r="M192" s="33" t="s">
        <v>175</v>
      </c>
      <c r="N192" s="33"/>
    </row>
    <row r="193" ht="15.75" spans="1:14">
      <c r="A193" s="1">
        <v>849</v>
      </c>
      <c r="B193" t="s">
        <v>189</v>
      </c>
      <c r="C193" s="9" t="s">
        <v>269</v>
      </c>
      <c r="D193" s="10">
        <v>0.512499999999999</v>
      </c>
      <c r="E193" s="20">
        <v>0.604166666666667</v>
      </c>
      <c r="F193" s="20">
        <v>0.625</v>
      </c>
      <c r="G193" s="12" t="s">
        <v>270</v>
      </c>
      <c r="H193" s="13" t="s">
        <v>89</v>
      </c>
      <c r="I193" s="33" t="s">
        <v>26</v>
      </c>
      <c r="J193" s="33" t="s">
        <v>26</v>
      </c>
      <c r="K193" s="33" t="s">
        <v>407</v>
      </c>
      <c r="L193" s="33" t="s">
        <v>408</v>
      </c>
      <c r="M193" s="33" t="s">
        <v>409</v>
      </c>
      <c r="N193" s="33"/>
    </row>
    <row r="194" ht="15.75" spans="1:14">
      <c r="A194" s="1">
        <v>880</v>
      </c>
      <c r="B194" t="s">
        <v>437</v>
      </c>
      <c r="C194" s="9" t="s">
        <v>269</v>
      </c>
      <c r="D194" s="22">
        <v>0.516666666666666</v>
      </c>
      <c r="E194" s="20">
        <v>0.611111111111111</v>
      </c>
      <c r="F194" s="25">
        <v>0.631944444444444</v>
      </c>
      <c r="G194" s="12" t="s">
        <v>270</v>
      </c>
      <c r="H194" s="13" t="s">
        <v>89</v>
      </c>
      <c r="I194" s="33" t="s">
        <v>26</v>
      </c>
      <c r="J194" s="33" t="s">
        <v>26</v>
      </c>
      <c r="K194" s="33" t="s">
        <v>339</v>
      </c>
      <c r="L194" s="33" t="s">
        <v>340</v>
      </c>
      <c r="M194" s="33" t="s">
        <v>481</v>
      </c>
      <c r="N194" s="33"/>
    </row>
    <row r="195" ht="15.75" spans="1:14">
      <c r="A195" s="18">
        <v>923</v>
      </c>
      <c r="B195" s="1" t="s">
        <v>13</v>
      </c>
      <c r="C195" s="26" t="s">
        <v>533</v>
      </c>
      <c r="D195" s="10">
        <v>0.625000000000004</v>
      </c>
      <c r="E195" s="20">
        <v>0.708333333333333</v>
      </c>
      <c r="F195" s="20">
        <v>0.729166666666667</v>
      </c>
      <c r="G195" s="28" t="s">
        <v>534</v>
      </c>
      <c r="H195" s="17" t="s">
        <v>89</v>
      </c>
      <c r="I195" s="33" t="s">
        <v>26</v>
      </c>
      <c r="J195" s="33" t="s">
        <v>72</v>
      </c>
      <c r="K195" s="33" t="s">
        <v>527</v>
      </c>
      <c r="L195" s="33" t="s">
        <v>554</v>
      </c>
      <c r="M195" s="33" t="s">
        <v>555</v>
      </c>
      <c r="N195" s="33"/>
    </row>
    <row r="196" ht="15.75" spans="1:14">
      <c r="A196" s="1">
        <v>822</v>
      </c>
      <c r="B196" t="s">
        <v>87</v>
      </c>
      <c r="C196" s="9" t="s">
        <v>269</v>
      </c>
      <c r="D196" s="22">
        <v>0.483333333333332</v>
      </c>
      <c r="E196" s="25">
        <v>0.545833333333333</v>
      </c>
      <c r="F196" s="25">
        <v>0.566666666666667</v>
      </c>
      <c r="G196" s="12" t="s">
        <v>270</v>
      </c>
      <c r="H196" s="17" t="s">
        <v>271</v>
      </c>
      <c r="I196" s="33" t="s">
        <v>26</v>
      </c>
      <c r="J196" s="33" t="s">
        <v>72</v>
      </c>
      <c r="K196" s="33" t="s">
        <v>339</v>
      </c>
      <c r="L196" s="33" t="s">
        <v>340</v>
      </c>
      <c r="M196" s="33" t="s">
        <v>341</v>
      </c>
      <c r="N196" s="32"/>
    </row>
    <row r="197" ht="15.75" spans="1:14">
      <c r="A197" s="1">
        <v>810</v>
      </c>
      <c r="B197" s="1" t="s">
        <v>13</v>
      </c>
      <c r="C197" s="9" t="s">
        <v>269</v>
      </c>
      <c r="D197" s="22">
        <v>0.474999999999999</v>
      </c>
      <c r="E197" s="10">
        <v>0.536111111111111</v>
      </c>
      <c r="F197" s="22">
        <v>0.556944444444444</v>
      </c>
      <c r="G197" s="12" t="s">
        <v>270</v>
      </c>
      <c r="H197" s="17" t="s">
        <v>271</v>
      </c>
      <c r="I197" s="33" t="s">
        <v>26</v>
      </c>
      <c r="J197" s="33" t="s">
        <v>26</v>
      </c>
      <c r="K197" s="33" t="s">
        <v>299</v>
      </c>
      <c r="L197" s="33" t="s">
        <v>300</v>
      </c>
      <c r="M197" s="33" t="s">
        <v>301</v>
      </c>
      <c r="N197" s="32"/>
    </row>
    <row r="198" ht="15.75" spans="1:14">
      <c r="A198" s="1">
        <v>836</v>
      </c>
      <c r="B198" t="s">
        <v>87</v>
      </c>
      <c r="C198" s="9" t="s">
        <v>269</v>
      </c>
      <c r="D198" s="22">
        <v>0.541666666666666</v>
      </c>
      <c r="E198" s="20">
        <v>0.623611111111111</v>
      </c>
      <c r="F198" s="20">
        <v>0.644444444444445</v>
      </c>
      <c r="G198" s="12" t="s">
        <v>270</v>
      </c>
      <c r="H198" s="17" t="s">
        <v>271</v>
      </c>
      <c r="I198" s="33" t="s">
        <v>26</v>
      </c>
      <c r="J198" s="33" t="s">
        <v>26</v>
      </c>
      <c r="K198" s="33" t="s">
        <v>376</v>
      </c>
      <c r="L198" s="33" t="s">
        <v>377</v>
      </c>
      <c r="M198" s="33" t="s">
        <v>378</v>
      </c>
      <c r="N198" s="33"/>
    </row>
    <row r="199" ht="15.75" spans="1:14">
      <c r="A199" s="18">
        <v>927</v>
      </c>
      <c r="B199" s="1" t="s">
        <v>13</v>
      </c>
      <c r="C199" s="26" t="s">
        <v>533</v>
      </c>
      <c r="D199" s="10">
        <v>0.641666666666672</v>
      </c>
      <c r="E199" s="20">
        <v>0.719444444444444</v>
      </c>
      <c r="F199" s="20">
        <v>0.740277777777778</v>
      </c>
      <c r="G199" s="28" t="s">
        <v>534</v>
      </c>
      <c r="H199" s="29" t="s">
        <v>89</v>
      </c>
      <c r="I199" s="33" t="s">
        <v>169</v>
      </c>
      <c r="J199" s="33" t="s">
        <v>123</v>
      </c>
      <c r="K199" s="33" t="s">
        <v>123</v>
      </c>
      <c r="L199" s="33" t="s">
        <v>123</v>
      </c>
      <c r="M199" s="33" t="s">
        <v>123</v>
      </c>
      <c r="N199" s="43"/>
    </row>
    <row r="200" ht="15.75" spans="1:14">
      <c r="A200" s="1">
        <v>229</v>
      </c>
      <c r="B200" t="s">
        <v>87</v>
      </c>
      <c r="C200" s="24" t="s">
        <v>88</v>
      </c>
      <c r="D200" s="22">
        <v>0.358333333333333</v>
      </c>
      <c r="E200" s="20">
        <v>0.393055555555555</v>
      </c>
      <c r="F200" s="20">
        <v>0.422222222222222</v>
      </c>
      <c r="G200" s="16" t="s">
        <v>15</v>
      </c>
      <c r="H200" s="17" t="s">
        <v>89</v>
      </c>
      <c r="I200" s="33" t="s">
        <v>116</v>
      </c>
      <c r="J200" s="33" t="s">
        <v>117</v>
      </c>
      <c r="K200" s="33" t="s">
        <v>118</v>
      </c>
      <c r="L200" s="33" t="s">
        <v>119</v>
      </c>
      <c r="M200" s="33" t="s">
        <v>120</v>
      </c>
      <c r="N200" s="38"/>
    </row>
    <row r="201" ht="15.75" spans="1:14">
      <c r="A201" s="1">
        <v>240</v>
      </c>
      <c r="B201" t="s">
        <v>87</v>
      </c>
      <c r="C201" s="24" t="s">
        <v>88</v>
      </c>
      <c r="D201" s="10">
        <v>0.4125</v>
      </c>
      <c r="E201" s="20">
        <v>0.445833333333333</v>
      </c>
      <c r="F201" s="20">
        <v>0.468055555555556</v>
      </c>
      <c r="G201" s="16" t="s">
        <v>15</v>
      </c>
      <c r="H201" s="17" t="s">
        <v>89</v>
      </c>
      <c r="I201" s="33" t="s">
        <v>116</v>
      </c>
      <c r="J201" s="33" t="s">
        <v>117</v>
      </c>
      <c r="K201" s="33" t="s">
        <v>154</v>
      </c>
      <c r="L201" s="33" t="s">
        <v>155</v>
      </c>
      <c r="M201" s="33" t="s">
        <v>156</v>
      </c>
      <c r="N201" s="33" t="s">
        <v>123</v>
      </c>
    </row>
    <row r="202" ht="15.75" spans="1:14">
      <c r="A202" s="1">
        <v>261</v>
      </c>
      <c r="B202" t="s">
        <v>189</v>
      </c>
      <c r="C202" s="24" t="s">
        <v>88</v>
      </c>
      <c r="D202" s="22">
        <v>0.358333333333333</v>
      </c>
      <c r="E202" s="20">
        <v>0.394444444444444</v>
      </c>
      <c r="F202" s="20">
        <v>0.423611111111111</v>
      </c>
      <c r="G202" s="16" t="s">
        <v>15</v>
      </c>
      <c r="H202" s="13" t="s">
        <v>89</v>
      </c>
      <c r="I202" s="33" t="s">
        <v>116</v>
      </c>
      <c r="J202" s="33" t="s">
        <v>117</v>
      </c>
      <c r="K202" s="33" t="s">
        <v>207</v>
      </c>
      <c r="L202" s="33" t="s">
        <v>208</v>
      </c>
      <c r="M202" s="33" t="s">
        <v>209</v>
      </c>
      <c r="N202" s="33" t="s">
        <v>123</v>
      </c>
    </row>
    <row r="203" ht="15.75" spans="1:14">
      <c r="A203" s="1">
        <v>272</v>
      </c>
      <c r="B203" t="s">
        <v>189</v>
      </c>
      <c r="C203" s="24" t="s">
        <v>88</v>
      </c>
      <c r="D203" s="10">
        <v>0.4125</v>
      </c>
      <c r="E203" s="20">
        <v>0.447222222222222</v>
      </c>
      <c r="F203" s="20">
        <v>0.469444444444444</v>
      </c>
      <c r="G203" s="16" t="s">
        <v>15</v>
      </c>
      <c r="H203" s="13" t="s">
        <v>89</v>
      </c>
      <c r="I203" s="33" t="s">
        <v>116</v>
      </c>
      <c r="J203" s="33" t="s">
        <v>117</v>
      </c>
      <c r="K203" s="33" t="s">
        <v>238</v>
      </c>
      <c r="L203" s="33" t="s">
        <v>239</v>
      </c>
      <c r="M203" s="33" t="s">
        <v>240</v>
      </c>
      <c r="N203" s="33"/>
    </row>
    <row r="204" ht="15.75" spans="1:14">
      <c r="A204" s="1">
        <v>804</v>
      </c>
      <c r="B204" s="1" t="s">
        <v>13</v>
      </c>
      <c r="C204" s="9" t="s">
        <v>269</v>
      </c>
      <c r="D204" s="22">
        <v>0.449999999999999</v>
      </c>
      <c r="E204" s="10">
        <v>0.519444444444444</v>
      </c>
      <c r="F204" s="22">
        <v>0.540277777777778</v>
      </c>
      <c r="G204" s="12" t="s">
        <v>270</v>
      </c>
      <c r="H204" s="17" t="s">
        <v>271</v>
      </c>
      <c r="I204" s="33" t="s">
        <v>116</v>
      </c>
      <c r="J204" s="33" t="s">
        <v>72</v>
      </c>
      <c r="K204" s="33" t="s">
        <v>281</v>
      </c>
      <c r="L204" s="33" t="s">
        <v>282</v>
      </c>
      <c r="M204" s="33" t="s">
        <v>283</v>
      </c>
      <c r="N204" s="32"/>
    </row>
    <row r="205" ht="15.75" spans="1:14">
      <c r="A205" s="1">
        <v>821</v>
      </c>
      <c r="B205" t="s">
        <v>87</v>
      </c>
      <c r="C205" s="9" t="s">
        <v>269</v>
      </c>
      <c r="D205" s="10">
        <v>0.479166666666666</v>
      </c>
      <c r="E205" s="25">
        <v>0.540277777777778</v>
      </c>
      <c r="F205" s="25">
        <v>0.561111111111111</v>
      </c>
      <c r="G205" s="12" t="s">
        <v>270</v>
      </c>
      <c r="H205" s="17" t="s">
        <v>271</v>
      </c>
      <c r="I205" s="33" t="s">
        <v>116</v>
      </c>
      <c r="J205" s="33" t="s">
        <v>72</v>
      </c>
      <c r="K205" s="33" t="s">
        <v>337</v>
      </c>
      <c r="L205" s="33" t="s">
        <v>338</v>
      </c>
      <c r="M205" s="33" t="s">
        <v>25</v>
      </c>
      <c r="N205" s="32"/>
    </row>
    <row r="206" ht="15.75" spans="1:14">
      <c r="A206" s="1">
        <v>842</v>
      </c>
      <c r="B206" t="s">
        <v>189</v>
      </c>
      <c r="C206" s="9" t="s">
        <v>269</v>
      </c>
      <c r="D206" s="22">
        <v>0.483333333333332</v>
      </c>
      <c r="E206" s="20">
        <v>0.547222222222222</v>
      </c>
      <c r="F206" s="20">
        <v>0.568055555555556</v>
      </c>
      <c r="G206" s="12" t="s">
        <v>270</v>
      </c>
      <c r="H206" s="13" t="s">
        <v>89</v>
      </c>
      <c r="I206" s="33" t="s">
        <v>342</v>
      </c>
      <c r="J206" s="33" t="s">
        <v>72</v>
      </c>
      <c r="K206" s="33" t="s">
        <v>389</v>
      </c>
      <c r="L206" s="33" t="s">
        <v>66</v>
      </c>
      <c r="M206" s="33" t="s">
        <v>390</v>
      </c>
      <c r="N206" s="32"/>
    </row>
    <row r="207" ht="15.75" spans="1:14">
      <c r="A207" s="1">
        <v>823</v>
      </c>
      <c r="B207" t="s">
        <v>87</v>
      </c>
      <c r="C207" s="9" t="s">
        <v>269</v>
      </c>
      <c r="D207" s="10">
        <v>0.487499999999999</v>
      </c>
      <c r="E207" s="25">
        <v>0.551388888888889</v>
      </c>
      <c r="F207" s="25">
        <v>0.572222222222222</v>
      </c>
      <c r="G207" s="12" t="s">
        <v>270</v>
      </c>
      <c r="H207" s="17" t="s">
        <v>271</v>
      </c>
      <c r="I207" s="33" t="s">
        <v>342</v>
      </c>
      <c r="J207" s="33" t="s">
        <v>169</v>
      </c>
      <c r="K207" s="33" t="s">
        <v>123</v>
      </c>
      <c r="L207" s="33" t="s">
        <v>388</v>
      </c>
      <c r="M207" s="33" t="s">
        <v>123</v>
      </c>
      <c r="N207" s="32"/>
    </row>
    <row r="208" ht="15.75" spans="1:14">
      <c r="A208" s="1">
        <v>278</v>
      </c>
      <c r="B208" t="s">
        <v>189</v>
      </c>
      <c r="C208" s="24" t="s">
        <v>88</v>
      </c>
      <c r="D208" s="10">
        <v>0.437499999999999</v>
      </c>
      <c r="E208" s="20">
        <v>0.475</v>
      </c>
      <c r="F208" s="20">
        <v>0.490277777777778</v>
      </c>
      <c r="G208" s="16" t="s">
        <v>15</v>
      </c>
      <c r="H208" s="13" t="s">
        <v>89</v>
      </c>
      <c r="I208" s="43" t="s">
        <v>256</v>
      </c>
      <c r="J208" s="43" t="s">
        <v>72</v>
      </c>
      <c r="K208" s="43" t="s">
        <v>84</v>
      </c>
      <c r="L208" s="43" t="s">
        <v>257</v>
      </c>
      <c r="M208" s="43" t="s">
        <v>258</v>
      </c>
      <c r="N208" s="33"/>
    </row>
    <row r="209" ht="15.75" spans="1:14">
      <c r="A209" s="1">
        <v>281</v>
      </c>
      <c r="B209" t="s">
        <v>189</v>
      </c>
      <c r="C209" s="24" t="s">
        <v>88</v>
      </c>
      <c r="D209" s="22">
        <v>0.449999999999999</v>
      </c>
      <c r="E209" s="20">
        <v>0.483333333333334</v>
      </c>
      <c r="F209" s="20">
        <v>0.498611111111111</v>
      </c>
      <c r="G209" s="16" t="s">
        <v>15</v>
      </c>
      <c r="H209" s="13" t="s">
        <v>89</v>
      </c>
      <c r="I209" s="43" t="s">
        <v>256</v>
      </c>
      <c r="J209" s="43" t="s">
        <v>72</v>
      </c>
      <c r="K209" s="43" t="s">
        <v>141</v>
      </c>
      <c r="L209" s="43" t="s">
        <v>264</v>
      </c>
      <c r="M209" s="43" t="s">
        <v>265</v>
      </c>
      <c r="N209" s="33"/>
    </row>
    <row r="210" ht="15.75" spans="1:14">
      <c r="A210" s="1">
        <v>853</v>
      </c>
      <c r="B210" t="s">
        <v>189</v>
      </c>
      <c r="C210" s="9" t="s">
        <v>269</v>
      </c>
      <c r="D210" s="10">
        <v>0.529166666666666</v>
      </c>
      <c r="E210" s="20">
        <v>0.619444444444444</v>
      </c>
      <c r="F210" s="25">
        <v>0.640277777777778</v>
      </c>
      <c r="G210" s="12" t="s">
        <v>270</v>
      </c>
      <c r="H210" s="13" t="s">
        <v>89</v>
      </c>
      <c r="I210" s="43" t="s">
        <v>256</v>
      </c>
      <c r="J210" s="43" t="s">
        <v>308</v>
      </c>
      <c r="K210" s="43" t="s">
        <v>418</v>
      </c>
      <c r="L210" s="43" t="s">
        <v>419</v>
      </c>
      <c r="M210" s="43" t="s">
        <v>420</v>
      </c>
      <c r="N210" s="43"/>
    </row>
    <row r="211" ht="15.75" spans="1:14">
      <c r="A211" s="1">
        <v>873</v>
      </c>
      <c r="B211" t="s">
        <v>437</v>
      </c>
      <c r="C211" s="9" t="s">
        <v>269</v>
      </c>
      <c r="D211" s="10">
        <v>0.487499999999999</v>
      </c>
      <c r="E211" s="20">
        <v>0.554166666666667</v>
      </c>
      <c r="F211" s="20">
        <v>0.575</v>
      </c>
      <c r="G211" s="12" t="s">
        <v>270</v>
      </c>
      <c r="H211" s="13" t="s">
        <v>89</v>
      </c>
      <c r="I211" s="43" t="s">
        <v>256</v>
      </c>
      <c r="J211" s="43" t="s">
        <v>308</v>
      </c>
      <c r="K211" s="43" t="s">
        <v>141</v>
      </c>
      <c r="L211" s="43" t="s">
        <v>466</v>
      </c>
      <c r="M211" s="43" t="s">
        <v>467</v>
      </c>
      <c r="N211" s="43">
        <v>21972</v>
      </c>
    </row>
    <row r="212" ht="15.75" spans="1:14">
      <c r="A212" s="1">
        <v>844</v>
      </c>
      <c r="B212" t="s">
        <v>189</v>
      </c>
      <c r="C212" s="9" t="s">
        <v>269</v>
      </c>
      <c r="D212" s="22">
        <v>0.491666666666666</v>
      </c>
      <c r="E212" s="20">
        <v>0.558333333333333</v>
      </c>
      <c r="F212" s="20">
        <v>0.579166666666667</v>
      </c>
      <c r="G212" s="12" t="s">
        <v>270</v>
      </c>
      <c r="H212" s="13" t="s">
        <v>89</v>
      </c>
      <c r="I212" s="43" t="s">
        <v>256</v>
      </c>
      <c r="J212" s="43" t="s">
        <v>72</v>
      </c>
      <c r="K212" s="43" t="s">
        <v>394</v>
      </c>
      <c r="L212" s="43" t="s">
        <v>395</v>
      </c>
      <c r="M212" s="43" t="s">
        <v>396</v>
      </c>
      <c r="N212" s="32"/>
    </row>
    <row r="213" ht="15.75" spans="1:14">
      <c r="A213" s="1">
        <v>813</v>
      </c>
      <c r="B213" s="1" t="s">
        <v>13</v>
      </c>
      <c r="C213" s="9" t="s">
        <v>269</v>
      </c>
      <c r="D213" s="10">
        <v>0.487499999999999</v>
      </c>
      <c r="E213" s="10">
        <v>0.55</v>
      </c>
      <c r="F213" s="10">
        <v>0.570833333333333</v>
      </c>
      <c r="G213" s="12" t="s">
        <v>270</v>
      </c>
      <c r="H213" s="17" t="s">
        <v>271</v>
      </c>
      <c r="I213" s="43" t="s">
        <v>256</v>
      </c>
      <c r="J213" s="43" t="s">
        <v>308</v>
      </c>
      <c r="K213" s="43" t="s">
        <v>229</v>
      </c>
      <c r="L213" s="43" t="s">
        <v>309</v>
      </c>
      <c r="M213" s="43" t="s">
        <v>310</v>
      </c>
      <c r="N213" s="32"/>
    </row>
    <row r="214" ht="15.75" spans="1:14">
      <c r="A214" s="1">
        <v>833</v>
      </c>
      <c r="B214" t="s">
        <v>87</v>
      </c>
      <c r="C214" s="9" t="s">
        <v>269</v>
      </c>
      <c r="D214" s="10">
        <v>0.529166666666666</v>
      </c>
      <c r="E214" s="20">
        <v>0.616666666666667</v>
      </c>
      <c r="F214" s="25">
        <v>0.6375</v>
      </c>
      <c r="G214" s="12" t="s">
        <v>270</v>
      </c>
      <c r="H214" s="17" t="s">
        <v>271</v>
      </c>
      <c r="I214" s="43" t="s">
        <v>256</v>
      </c>
      <c r="J214" s="43" t="s">
        <v>308</v>
      </c>
      <c r="K214" s="43" t="s">
        <v>84</v>
      </c>
      <c r="L214" s="43" t="s">
        <v>368</v>
      </c>
      <c r="M214" s="43" t="s">
        <v>369</v>
      </c>
      <c r="N214" s="43"/>
    </row>
    <row r="215" ht="15.75" spans="1:14">
      <c r="A215" s="1">
        <v>248</v>
      </c>
      <c r="B215" t="s">
        <v>87</v>
      </c>
      <c r="C215" s="24" t="s">
        <v>88</v>
      </c>
      <c r="D215" s="10">
        <v>0.445833333333333</v>
      </c>
      <c r="E215" s="20">
        <v>0.479166666666667</v>
      </c>
      <c r="F215" s="20">
        <v>0.494444444444444</v>
      </c>
      <c r="G215" s="16" t="s">
        <v>15</v>
      </c>
      <c r="H215" s="17" t="s">
        <v>89</v>
      </c>
      <c r="I215" s="33" t="s">
        <v>176</v>
      </c>
      <c r="J215" s="33" t="s">
        <v>72</v>
      </c>
      <c r="K215" s="33" t="s">
        <v>177</v>
      </c>
      <c r="L215" s="33" t="s">
        <v>178</v>
      </c>
      <c r="M215" s="33" t="s">
        <v>179</v>
      </c>
      <c r="N215" s="33"/>
    </row>
    <row r="216" ht="15.75" spans="1:14">
      <c r="A216" s="18">
        <v>926</v>
      </c>
      <c r="B216" s="1" t="s">
        <v>13</v>
      </c>
      <c r="C216" s="26" t="s">
        <v>533</v>
      </c>
      <c r="D216" s="22">
        <v>0.637500000000005</v>
      </c>
      <c r="E216" s="20">
        <v>0.716666666666667</v>
      </c>
      <c r="F216" s="20">
        <v>0.7375</v>
      </c>
      <c r="G216" s="28" t="s">
        <v>534</v>
      </c>
      <c r="H216" s="17" t="s">
        <v>89</v>
      </c>
      <c r="I216" s="33"/>
      <c r="J216" s="33"/>
      <c r="K216" s="33"/>
      <c r="L216" s="33"/>
      <c r="M216" s="33"/>
      <c r="N216" s="33"/>
    </row>
    <row r="217" ht="15.75" spans="1:14">
      <c r="A217" s="18">
        <v>950</v>
      </c>
      <c r="B217" t="s">
        <v>189</v>
      </c>
      <c r="C217" s="21" t="s">
        <v>585</v>
      </c>
      <c r="D217" s="22">
        <v>0.645833333333333</v>
      </c>
      <c r="E217" s="11">
        <v>0.744444444444445</v>
      </c>
      <c r="F217" s="11">
        <v>0.758333333333334</v>
      </c>
      <c r="G217" s="16" t="s">
        <v>589</v>
      </c>
      <c r="H217" s="17" t="s">
        <v>271</v>
      </c>
      <c r="I217" s="33"/>
      <c r="J217" s="33"/>
      <c r="K217" s="33"/>
      <c r="L217" s="33"/>
      <c r="M217" s="44"/>
      <c r="N217" s="31"/>
    </row>
    <row r="218" ht="15.75" spans="1:14">
      <c r="A218" s="18">
        <v>940</v>
      </c>
      <c r="B218" t="s">
        <v>87</v>
      </c>
      <c r="C218" s="19" t="s">
        <v>561</v>
      </c>
      <c r="D218" s="22">
        <v>0.645833333333333</v>
      </c>
      <c r="E218" s="11">
        <v>0.723611111111111</v>
      </c>
      <c r="F218" s="11">
        <v>0.744444444444444</v>
      </c>
      <c r="G218" s="32"/>
      <c r="H218" s="32"/>
      <c r="I218" s="31"/>
      <c r="J218" s="31"/>
      <c r="K218" s="31"/>
      <c r="L218" s="31"/>
      <c r="M218" s="31"/>
      <c r="N218" s="32"/>
    </row>
  </sheetData>
  <autoFilter ref="A1:J218">
    <extLst/>
  </autoFilter>
  <sortState ref="A1:I158">
    <sortCondition ref="C1:C158" descending="1"/>
    <sortCondition ref="E1:E158"/>
    <sortCondition ref="F1:F158"/>
    <sortCondition ref="B1:B158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8"/>
  <sheetViews>
    <sheetView topLeftCell="E6" workbookViewId="0">
      <selection activeCell="K10" sqref="K10"/>
    </sheetView>
  </sheetViews>
  <sheetFormatPr defaultColWidth="9" defaultRowHeight="15"/>
  <cols>
    <col min="1" max="1" width="8.55238095238095" customWidth="1"/>
    <col min="2" max="2" width="5.88571428571429" style="1" customWidth="1"/>
    <col min="3" max="3" width="5.88571428571429" style="163" customWidth="1"/>
    <col min="4" max="4" width="40.6666666666667" customWidth="1"/>
    <col min="5" max="5" width="24" customWidth="1"/>
    <col min="6" max="6" width="12.3333333333333" customWidth="1"/>
    <col min="7" max="7" width="14.2190476190476" customWidth="1"/>
    <col min="8" max="8" width="32.3333333333333" customWidth="1"/>
    <col min="9" max="10" width="11" style="1" customWidth="1"/>
    <col min="11" max="11" width="11.3333333333333" style="1" customWidth="1"/>
  </cols>
  <sheetData>
    <row r="1" ht="24" spans="1:10">
      <c r="A1" s="69" t="s">
        <v>1006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164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84" t="s">
        <v>1014</v>
      </c>
    </row>
    <row r="3" ht="30" customHeight="1" spans="1:11">
      <c r="A3" s="112">
        <v>94</v>
      </c>
      <c r="B3" s="113" t="s">
        <v>13</v>
      </c>
      <c r="C3" s="130" t="s">
        <v>269</v>
      </c>
      <c r="D3" s="215" t="s">
        <v>619</v>
      </c>
      <c r="E3" s="215" t="s">
        <v>782</v>
      </c>
      <c r="F3" s="115" t="s">
        <v>783</v>
      </c>
      <c r="G3" s="115" t="s">
        <v>784</v>
      </c>
      <c r="H3" s="115" t="s">
        <v>785</v>
      </c>
      <c r="I3" s="85">
        <f>VLOOKUP(A3,HTcorescores,20)</f>
        <v>36.75</v>
      </c>
      <c r="J3" s="219"/>
      <c r="K3" s="123"/>
    </row>
    <row r="4" ht="30" customHeight="1" spans="1:11">
      <c r="A4" s="116">
        <v>125</v>
      </c>
      <c r="B4" s="104" t="s">
        <v>87</v>
      </c>
      <c r="C4" s="132" t="s">
        <v>269</v>
      </c>
      <c r="D4" s="77" t="s">
        <v>619</v>
      </c>
      <c r="E4" s="77" t="s">
        <v>782</v>
      </c>
      <c r="F4" s="77" t="s">
        <v>841</v>
      </c>
      <c r="G4" s="77" t="s">
        <v>842</v>
      </c>
      <c r="H4" s="77" t="s">
        <v>843</v>
      </c>
      <c r="I4" s="85" t="str">
        <f>VLOOKUP(A4,HTcorescores,20)</f>
        <v>W/D</v>
      </c>
      <c r="J4" s="220"/>
      <c r="K4" s="125"/>
    </row>
    <row r="5" ht="30" customHeight="1" spans="1:11">
      <c r="A5" s="116">
        <v>122</v>
      </c>
      <c r="B5" s="104" t="s">
        <v>189</v>
      </c>
      <c r="C5" s="132" t="s">
        <v>269</v>
      </c>
      <c r="D5" s="77" t="s">
        <v>619</v>
      </c>
      <c r="E5" s="77" t="s">
        <v>782</v>
      </c>
      <c r="F5" s="77" t="s">
        <v>448</v>
      </c>
      <c r="G5" s="77" t="s">
        <v>837</v>
      </c>
      <c r="H5" s="77" t="s">
        <v>838</v>
      </c>
      <c r="I5" s="85">
        <f>VLOOKUP(A5,HTcorescores,20)</f>
        <v>34.6</v>
      </c>
      <c r="J5" s="220"/>
      <c r="K5" s="125"/>
    </row>
    <row r="6" ht="30" customHeight="1" spans="1:11">
      <c r="A6" s="118">
        <v>97</v>
      </c>
      <c r="B6" s="119" t="s">
        <v>437</v>
      </c>
      <c r="C6" s="133" t="s">
        <v>269</v>
      </c>
      <c r="D6" s="121" t="s">
        <v>619</v>
      </c>
      <c r="E6" s="121" t="s">
        <v>782</v>
      </c>
      <c r="F6" s="121" t="s">
        <v>789</v>
      </c>
      <c r="G6" s="121" t="s">
        <v>790</v>
      </c>
      <c r="H6" s="206" t="s">
        <v>558</v>
      </c>
      <c r="I6" s="85">
        <f>VLOOKUP(A6,HTcorescores,20)</f>
        <v>31.5</v>
      </c>
      <c r="J6" s="126">
        <f>I6+I5+I3</f>
        <v>102.85</v>
      </c>
      <c r="K6" s="63" t="s">
        <v>1015</v>
      </c>
    </row>
    <row r="7" ht="30" customHeight="1" spans="1:11">
      <c r="A7" s="112">
        <v>112</v>
      </c>
      <c r="B7" s="113" t="s">
        <v>13</v>
      </c>
      <c r="C7" s="130" t="s">
        <v>269</v>
      </c>
      <c r="D7" s="216" t="s">
        <v>619</v>
      </c>
      <c r="E7" s="216" t="s">
        <v>821</v>
      </c>
      <c r="F7" s="216" t="s">
        <v>138</v>
      </c>
      <c r="G7" s="216" t="s">
        <v>133</v>
      </c>
      <c r="H7" s="216" t="s">
        <v>372</v>
      </c>
      <c r="I7" s="85">
        <f>VLOOKUP(A7,HTcorescores,20)</f>
        <v>34.5</v>
      </c>
      <c r="J7" s="219"/>
      <c r="K7" s="123"/>
    </row>
    <row r="8" ht="30" customHeight="1" spans="1:11">
      <c r="A8" s="116">
        <v>147</v>
      </c>
      <c r="B8" s="104" t="s">
        <v>87</v>
      </c>
      <c r="C8" s="132" t="s">
        <v>269</v>
      </c>
      <c r="D8" s="77" t="s">
        <v>619</v>
      </c>
      <c r="E8" s="77" t="s">
        <v>821</v>
      </c>
      <c r="F8" s="77" t="s">
        <v>84</v>
      </c>
      <c r="G8" s="77" t="s">
        <v>884</v>
      </c>
      <c r="H8" s="77" t="s">
        <v>885</v>
      </c>
      <c r="I8" s="85">
        <f>VLOOKUP(A8,HTcorescores,20)</f>
        <v>38.1</v>
      </c>
      <c r="J8" s="220"/>
      <c r="K8" s="125"/>
    </row>
    <row r="9" ht="30" customHeight="1" spans="1:11">
      <c r="A9" s="116">
        <v>149</v>
      </c>
      <c r="B9" s="104" t="s">
        <v>189</v>
      </c>
      <c r="C9" s="132" t="s">
        <v>269</v>
      </c>
      <c r="D9" s="77" t="s">
        <v>619</v>
      </c>
      <c r="E9" s="77" t="s">
        <v>821</v>
      </c>
      <c r="F9" s="77" t="s">
        <v>337</v>
      </c>
      <c r="G9" s="77" t="s">
        <v>887</v>
      </c>
      <c r="H9" s="77" t="s">
        <v>888</v>
      </c>
      <c r="I9" s="85">
        <f>VLOOKUP(A9,HTcorescores,20)</f>
        <v>56.75</v>
      </c>
      <c r="J9" s="220"/>
      <c r="K9" s="125"/>
    </row>
    <row r="10" ht="30" customHeight="1" spans="1:11">
      <c r="A10" s="118">
        <v>139</v>
      </c>
      <c r="B10" s="119" t="s">
        <v>437</v>
      </c>
      <c r="C10" s="133" t="s">
        <v>269</v>
      </c>
      <c r="D10" s="217" t="s">
        <v>619</v>
      </c>
      <c r="E10" s="217" t="s">
        <v>821</v>
      </c>
      <c r="F10" s="217" t="s">
        <v>849</v>
      </c>
      <c r="G10" s="217" t="s">
        <v>870</v>
      </c>
      <c r="H10" s="217" t="s">
        <v>871</v>
      </c>
      <c r="I10" s="85">
        <f>VLOOKUP(A10,HTcorescores,20)</f>
        <v>43.25</v>
      </c>
      <c r="J10" s="126">
        <f>SUM(I7:I10)-MAX(I7:I10)</f>
        <v>115.85</v>
      </c>
      <c r="K10" s="63" t="s">
        <v>1016</v>
      </c>
    </row>
    <row r="11" ht="30" customHeight="1" spans="1:11">
      <c r="A11" s="112">
        <v>132</v>
      </c>
      <c r="B11" s="113" t="s">
        <v>13</v>
      </c>
      <c r="C11" s="130" t="s">
        <v>269</v>
      </c>
      <c r="D11" s="115" t="s">
        <v>619</v>
      </c>
      <c r="E11" s="115" t="s">
        <v>830</v>
      </c>
      <c r="F11" s="206" t="s">
        <v>485</v>
      </c>
      <c r="G11" s="206" t="s">
        <v>790</v>
      </c>
      <c r="H11" s="206" t="s">
        <v>857</v>
      </c>
      <c r="I11" s="85">
        <f>VLOOKUP(A11,HTcorescores,20)</f>
        <v>34.75</v>
      </c>
      <c r="J11" s="219"/>
      <c r="K11" s="123"/>
    </row>
    <row r="12" ht="30" customHeight="1" spans="1:11">
      <c r="A12" s="116">
        <v>166</v>
      </c>
      <c r="B12" s="104" t="s">
        <v>87</v>
      </c>
      <c r="C12" s="132" t="s">
        <v>269</v>
      </c>
      <c r="D12" s="77" t="s">
        <v>619</v>
      </c>
      <c r="E12" s="77" t="s">
        <v>830</v>
      </c>
      <c r="F12" s="77" t="s">
        <v>415</v>
      </c>
      <c r="G12" s="77" t="s">
        <v>918</v>
      </c>
      <c r="H12" s="77" t="s">
        <v>919</v>
      </c>
      <c r="I12" s="85">
        <f>VLOOKUP(A12,HTcorescores,20)</f>
        <v>35</v>
      </c>
      <c r="J12" s="220"/>
      <c r="K12" s="125"/>
    </row>
    <row r="13" ht="30" customHeight="1" spans="1:11">
      <c r="A13" s="116">
        <v>164</v>
      </c>
      <c r="B13" s="104" t="s">
        <v>189</v>
      </c>
      <c r="C13" s="132" t="s">
        <v>269</v>
      </c>
      <c r="D13" s="77" t="s">
        <v>619</v>
      </c>
      <c r="E13" s="77" t="s">
        <v>830</v>
      </c>
      <c r="F13" s="206" t="s">
        <v>317</v>
      </c>
      <c r="G13" s="206" t="s">
        <v>318</v>
      </c>
      <c r="H13" s="206" t="s">
        <v>319</v>
      </c>
      <c r="I13" s="85" t="str">
        <f>VLOOKUP(A13,HTcorescores,20)</f>
        <v>E</v>
      </c>
      <c r="J13" s="220"/>
      <c r="K13" s="125"/>
    </row>
    <row r="14" ht="30" customHeight="1" spans="1:11">
      <c r="A14" s="118">
        <v>119</v>
      </c>
      <c r="B14" s="119" t="s">
        <v>437</v>
      </c>
      <c r="C14" s="133" t="s">
        <v>269</v>
      </c>
      <c r="D14" s="121" t="s">
        <v>619</v>
      </c>
      <c r="E14" s="121" t="s">
        <v>830</v>
      </c>
      <c r="F14" s="121" t="s">
        <v>424</v>
      </c>
      <c r="G14" s="121" t="s">
        <v>347</v>
      </c>
      <c r="H14" s="218" t="s">
        <v>831</v>
      </c>
      <c r="I14" s="85">
        <f>VLOOKUP(A14,HTcorescores,20)</f>
        <v>46.1</v>
      </c>
      <c r="J14" s="126">
        <f>I14+I12+I11</f>
        <v>115.85</v>
      </c>
      <c r="K14" s="63">
        <f ca="1">RANK(K14,$J$6:$J$58,1)</f>
        <v>0</v>
      </c>
    </row>
    <row r="15" ht="30" customHeight="1" spans="1:11">
      <c r="A15" s="112">
        <v>116</v>
      </c>
      <c r="B15" s="113" t="s">
        <v>13</v>
      </c>
      <c r="C15" s="130" t="s">
        <v>269</v>
      </c>
      <c r="D15" s="115" t="s">
        <v>289</v>
      </c>
      <c r="E15" s="115" t="s">
        <v>794</v>
      </c>
      <c r="F15" s="213" t="s">
        <v>1017</v>
      </c>
      <c r="G15" s="213" t="s">
        <v>825</v>
      </c>
      <c r="H15" s="213" t="s">
        <v>826</v>
      </c>
      <c r="I15" s="85">
        <f>VLOOKUP(A15,HTcorescores,20)</f>
        <v>42.5</v>
      </c>
      <c r="J15" s="219"/>
      <c r="K15" s="123"/>
    </row>
    <row r="16" ht="30" customHeight="1" spans="1:11">
      <c r="A16" s="116">
        <v>126</v>
      </c>
      <c r="B16" s="104" t="s">
        <v>189</v>
      </c>
      <c r="C16" s="132" t="s">
        <v>269</v>
      </c>
      <c r="D16" s="77" t="s">
        <v>289</v>
      </c>
      <c r="E16" s="77" t="s">
        <v>794</v>
      </c>
      <c r="F16" s="77" t="s">
        <v>475</v>
      </c>
      <c r="G16" s="77" t="s">
        <v>476</v>
      </c>
      <c r="H16" s="77" t="s">
        <v>844</v>
      </c>
      <c r="I16" s="85">
        <f>VLOOKUP(A16,HTcorescores,20)</f>
        <v>32.25</v>
      </c>
      <c r="J16" s="220"/>
      <c r="K16" s="125"/>
    </row>
    <row r="17" ht="30" customHeight="1" spans="1:11">
      <c r="A17" s="116">
        <v>129</v>
      </c>
      <c r="B17" s="104" t="s">
        <v>87</v>
      </c>
      <c r="C17" s="132" t="s">
        <v>269</v>
      </c>
      <c r="D17" s="77" t="s">
        <v>289</v>
      </c>
      <c r="E17" s="77" t="s">
        <v>794</v>
      </c>
      <c r="F17" s="77" t="s">
        <v>848</v>
      </c>
      <c r="G17" s="77" t="s">
        <v>66</v>
      </c>
      <c r="H17" s="77" t="s">
        <v>403</v>
      </c>
      <c r="I17" s="85">
        <f>VLOOKUP(A17,HTcorescores,20)</f>
        <v>25.45</v>
      </c>
      <c r="J17" s="220"/>
      <c r="K17" s="125"/>
    </row>
    <row r="18" ht="30" customHeight="1" spans="1:11">
      <c r="A18" s="118">
        <v>99</v>
      </c>
      <c r="B18" s="119" t="s">
        <v>437</v>
      </c>
      <c r="C18" s="133" t="s">
        <v>269</v>
      </c>
      <c r="D18" s="121" t="s">
        <v>289</v>
      </c>
      <c r="E18" s="121" t="s">
        <v>794</v>
      </c>
      <c r="F18" s="121" t="s">
        <v>451</v>
      </c>
      <c r="G18" s="121" t="s">
        <v>795</v>
      </c>
      <c r="H18" s="121" t="s">
        <v>453</v>
      </c>
      <c r="I18" s="85">
        <f>VLOOKUP(A18,HTcorescores,20)</f>
        <v>33</v>
      </c>
      <c r="J18" s="126">
        <f>SUM(I15:I18)-MAX(I15:I18)</f>
        <v>90.7</v>
      </c>
      <c r="K18" s="63" t="s">
        <v>1018</v>
      </c>
    </row>
    <row r="19" ht="30" customHeight="1" spans="1:11">
      <c r="A19" s="112">
        <v>96</v>
      </c>
      <c r="B19" s="113" t="s">
        <v>13</v>
      </c>
      <c r="C19" s="130" t="s">
        <v>269</v>
      </c>
      <c r="D19" s="115" t="s">
        <v>289</v>
      </c>
      <c r="E19" s="115" t="s">
        <v>786</v>
      </c>
      <c r="F19" s="115" t="s">
        <v>475</v>
      </c>
      <c r="G19" s="115" t="s">
        <v>155</v>
      </c>
      <c r="H19" s="115" t="s">
        <v>787</v>
      </c>
      <c r="I19" s="85" t="str">
        <f>VLOOKUP(A19,HTcorescores,20)</f>
        <v>E</v>
      </c>
      <c r="J19" s="219"/>
      <c r="K19" s="123"/>
    </row>
    <row r="20" ht="30" customHeight="1" spans="1:11">
      <c r="A20" s="116">
        <v>151</v>
      </c>
      <c r="B20" s="104" t="s">
        <v>87</v>
      </c>
      <c r="C20" s="132" t="s">
        <v>269</v>
      </c>
      <c r="D20" s="77" t="s">
        <v>289</v>
      </c>
      <c r="E20" s="77" t="s">
        <v>786</v>
      </c>
      <c r="F20" s="213" t="s">
        <v>892</v>
      </c>
      <c r="G20" s="213" t="s">
        <v>893</v>
      </c>
      <c r="H20" s="213" t="s">
        <v>894</v>
      </c>
      <c r="I20" s="85" t="str">
        <f>VLOOKUP(A20,HTcorescores,20)</f>
        <v>E</v>
      </c>
      <c r="J20" s="220"/>
      <c r="K20" s="125"/>
    </row>
    <row r="21" ht="30" customHeight="1" spans="1:11">
      <c r="A21" s="116">
        <v>152</v>
      </c>
      <c r="B21" s="104" t="s">
        <v>189</v>
      </c>
      <c r="C21" s="132" t="s">
        <v>269</v>
      </c>
      <c r="D21" s="77" t="s">
        <v>289</v>
      </c>
      <c r="E21" s="77" t="s">
        <v>786</v>
      </c>
      <c r="F21" s="77" t="s">
        <v>895</v>
      </c>
      <c r="G21" s="77" t="s">
        <v>896</v>
      </c>
      <c r="H21" s="77" t="s">
        <v>897</v>
      </c>
      <c r="I21" s="85">
        <f>VLOOKUP(A21,HTcorescores,20)</f>
        <v>49.7</v>
      </c>
      <c r="J21" s="220"/>
      <c r="K21" s="125"/>
    </row>
    <row r="22" ht="30" customHeight="1" spans="1:11">
      <c r="A22" s="118">
        <v>123</v>
      </c>
      <c r="B22" s="119" t="s">
        <v>437</v>
      </c>
      <c r="C22" s="133" t="s">
        <v>269</v>
      </c>
      <c r="D22" s="121" t="s">
        <v>289</v>
      </c>
      <c r="E22" s="121" t="s">
        <v>786</v>
      </c>
      <c r="F22" s="121" t="s">
        <v>61</v>
      </c>
      <c r="G22" s="121" t="s">
        <v>825</v>
      </c>
      <c r="H22" s="121" t="s">
        <v>839</v>
      </c>
      <c r="I22" s="85" t="str">
        <f>VLOOKUP(A22,HTcorescores,20)</f>
        <v>W/D</v>
      </c>
      <c r="J22" s="126" t="s">
        <v>639</v>
      </c>
      <c r="K22" s="63" t="s">
        <v>639</v>
      </c>
    </row>
    <row r="23" ht="30" customHeight="1" spans="1:11">
      <c r="A23" s="112">
        <v>98</v>
      </c>
      <c r="B23" s="113" t="s">
        <v>13</v>
      </c>
      <c r="C23" s="130" t="s">
        <v>269</v>
      </c>
      <c r="D23" s="115" t="s">
        <v>631</v>
      </c>
      <c r="E23" s="115" t="s">
        <v>791</v>
      </c>
      <c r="F23" s="115" t="s">
        <v>173</v>
      </c>
      <c r="G23" s="115" t="s">
        <v>155</v>
      </c>
      <c r="H23" s="115" t="s">
        <v>792</v>
      </c>
      <c r="I23" s="85" t="str">
        <f>VLOOKUP(A23,HTcorescores,20)</f>
        <v>E</v>
      </c>
      <c r="J23" s="219"/>
      <c r="K23" s="123"/>
    </row>
    <row r="24" ht="30" customHeight="1" spans="1:11">
      <c r="A24" s="116">
        <v>133</v>
      </c>
      <c r="B24" s="104" t="s">
        <v>87</v>
      </c>
      <c r="C24" s="132" t="s">
        <v>269</v>
      </c>
      <c r="D24" s="77" t="s">
        <v>631</v>
      </c>
      <c r="E24" s="77" t="s">
        <v>791</v>
      </c>
      <c r="F24" s="77" t="s">
        <v>232</v>
      </c>
      <c r="G24" s="77" t="s">
        <v>859</v>
      </c>
      <c r="H24" s="77" t="s">
        <v>860</v>
      </c>
      <c r="I24" s="85">
        <f>VLOOKUP(A24,HTcorescores,20)</f>
        <v>31.75</v>
      </c>
      <c r="J24" s="220"/>
      <c r="K24" s="125"/>
    </row>
    <row r="25" ht="30" customHeight="1" spans="1:11">
      <c r="A25" s="116">
        <v>130</v>
      </c>
      <c r="B25" s="104" t="s">
        <v>189</v>
      </c>
      <c r="C25" s="132" t="s">
        <v>269</v>
      </c>
      <c r="D25" s="77" t="s">
        <v>631</v>
      </c>
      <c r="E25" s="77" t="s">
        <v>791</v>
      </c>
      <c r="F25" s="77" t="s">
        <v>849</v>
      </c>
      <c r="G25" s="77" t="s">
        <v>850</v>
      </c>
      <c r="H25" s="77" t="s">
        <v>851</v>
      </c>
      <c r="I25" s="85" t="str">
        <f>VLOOKUP(A25,HTcorescores,20)</f>
        <v>E</v>
      </c>
      <c r="J25" s="220"/>
      <c r="K25" s="125"/>
    </row>
    <row r="26" ht="30" customHeight="1" spans="1:11">
      <c r="A26" s="118">
        <v>111</v>
      </c>
      <c r="B26" s="119" t="s">
        <v>437</v>
      </c>
      <c r="C26" s="133" t="s">
        <v>269</v>
      </c>
      <c r="D26" s="121" t="s">
        <v>631</v>
      </c>
      <c r="E26" s="121" t="s">
        <v>791</v>
      </c>
      <c r="F26" s="121" t="s">
        <v>412</v>
      </c>
      <c r="G26" s="121" t="s">
        <v>413</v>
      </c>
      <c r="H26" s="121" t="s">
        <v>414</v>
      </c>
      <c r="I26" s="85">
        <f>VLOOKUP(A26,HTcorescores,20)</f>
        <v>32.2</v>
      </c>
      <c r="J26" s="126" t="s">
        <v>639</v>
      </c>
      <c r="K26" s="63" t="s">
        <v>639</v>
      </c>
    </row>
    <row r="27" ht="30" customHeight="1" spans="1:11">
      <c r="A27" s="112">
        <v>120</v>
      </c>
      <c r="B27" s="113" t="s">
        <v>13</v>
      </c>
      <c r="C27" s="130" t="s">
        <v>269</v>
      </c>
      <c r="D27" s="115" t="s">
        <v>631</v>
      </c>
      <c r="E27" s="115" t="s">
        <v>832</v>
      </c>
      <c r="F27" s="115" t="s">
        <v>833</v>
      </c>
      <c r="G27" s="115" t="s">
        <v>834</v>
      </c>
      <c r="H27" s="115" t="s">
        <v>835</v>
      </c>
      <c r="I27" s="85">
        <f>VLOOKUP(A27,HTcorescores,20)</f>
        <v>43.9</v>
      </c>
      <c r="J27" s="219"/>
      <c r="K27" s="123"/>
    </row>
    <row r="28" ht="30" customHeight="1" spans="1:11">
      <c r="A28" s="116">
        <v>154</v>
      </c>
      <c r="B28" s="104" t="s">
        <v>87</v>
      </c>
      <c r="C28" s="132" t="s">
        <v>269</v>
      </c>
      <c r="D28" s="77" t="s">
        <v>631</v>
      </c>
      <c r="E28" s="77" t="s">
        <v>832</v>
      </c>
      <c r="F28" s="77" t="s">
        <v>84</v>
      </c>
      <c r="G28" s="77" t="s">
        <v>900</v>
      </c>
      <c r="H28" s="77" t="s">
        <v>901</v>
      </c>
      <c r="I28" s="85">
        <f>VLOOKUP(A28,HTcorescores,20)</f>
        <v>115.45</v>
      </c>
      <c r="J28" s="220"/>
      <c r="K28" s="125"/>
    </row>
    <row r="29" ht="30" customHeight="1" spans="1:11">
      <c r="A29" s="116">
        <v>155</v>
      </c>
      <c r="B29" s="104" t="s">
        <v>189</v>
      </c>
      <c r="C29" s="132" t="s">
        <v>269</v>
      </c>
      <c r="D29" s="77" t="s">
        <v>631</v>
      </c>
      <c r="E29" s="77" t="s">
        <v>832</v>
      </c>
      <c r="F29" s="77" t="s">
        <v>902</v>
      </c>
      <c r="G29" s="77" t="s">
        <v>903</v>
      </c>
      <c r="H29" s="77" t="s">
        <v>904</v>
      </c>
      <c r="I29" s="85">
        <f>VLOOKUP(A29,HTcorescores,20)</f>
        <v>40.85</v>
      </c>
      <c r="J29" s="220"/>
      <c r="K29" s="125"/>
    </row>
    <row r="30" ht="30" customHeight="1" spans="1:11">
      <c r="A30" s="118">
        <v>131</v>
      </c>
      <c r="B30" s="119" t="s">
        <v>437</v>
      </c>
      <c r="C30" s="133" t="s">
        <v>269</v>
      </c>
      <c r="D30" s="121" t="s">
        <v>631</v>
      </c>
      <c r="E30" s="121" t="s">
        <v>832</v>
      </c>
      <c r="F30" s="121" t="s">
        <v>853</v>
      </c>
      <c r="G30" s="121" t="s">
        <v>854</v>
      </c>
      <c r="H30" s="121" t="s">
        <v>855</v>
      </c>
      <c r="I30" s="85">
        <f>VLOOKUP(A30,HTcorescores,20)</f>
        <v>43.7</v>
      </c>
      <c r="J30" s="126">
        <f>SUM(I27:I30)-MAX(I27:I30)</f>
        <v>128.45</v>
      </c>
      <c r="K30" s="63">
        <f ca="1">RANK(K30,$J$6:$J$58,1)</f>
        <v>0</v>
      </c>
    </row>
    <row r="31" ht="30" customHeight="1" spans="1:11">
      <c r="A31" s="112">
        <v>124</v>
      </c>
      <c r="B31" s="113" t="s">
        <v>13</v>
      </c>
      <c r="C31" s="130" t="s">
        <v>269</v>
      </c>
      <c r="D31" s="115" t="s">
        <v>101</v>
      </c>
      <c r="E31" s="115" t="s">
        <v>101</v>
      </c>
      <c r="F31" s="214" t="s">
        <v>1019</v>
      </c>
      <c r="G31" s="214" t="s">
        <v>840</v>
      </c>
      <c r="H31" s="115" t="s">
        <v>367</v>
      </c>
      <c r="I31" s="85">
        <f>VLOOKUP(A31,HTcorescores,20)</f>
        <v>35.25</v>
      </c>
      <c r="J31" s="219"/>
      <c r="K31" s="123"/>
    </row>
    <row r="32" ht="30" customHeight="1" spans="1:11">
      <c r="A32" s="116">
        <v>134</v>
      </c>
      <c r="B32" s="104" t="s">
        <v>189</v>
      </c>
      <c r="C32" s="132" t="s">
        <v>269</v>
      </c>
      <c r="D32" s="77" t="s">
        <v>101</v>
      </c>
      <c r="E32" s="77" t="s">
        <v>101</v>
      </c>
      <c r="F32" s="77" t="s">
        <v>861</v>
      </c>
      <c r="G32" s="77" t="s">
        <v>862</v>
      </c>
      <c r="H32" s="77" t="s">
        <v>863</v>
      </c>
      <c r="I32" s="85">
        <f>VLOOKUP(A32,HTcorescores,20)</f>
        <v>64.5</v>
      </c>
      <c r="J32" s="220"/>
      <c r="K32" s="125"/>
    </row>
    <row r="33" ht="30" customHeight="1" spans="1:11">
      <c r="A33" s="116">
        <v>137</v>
      </c>
      <c r="B33" s="104" t="s">
        <v>87</v>
      </c>
      <c r="C33" s="132" t="s">
        <v>269</v>
      </c>
      <c r="D33" s="77" t="s">
        <v>101</v>
      </c>
      <c r="E33" s="77" t="s">
        <v>101</v>
      </c>
      <c r="F33" s="77" t="s">
        <v>370</v>
      </c>
      <c r="G33" s="77" t="s">
        <v>868</v>
      </c>
      <c r="H33" s="77" t="s">
        <v>869</v>
      </c>
      <c r="I33" s="85">
        <f>VLOOKUP(A33,HTcorescores,20)</f>
        <v>110.9</v>
      </c>
      <c r="J33" s="220"/>
      <c r="K33" s="125"/>
    </row>
    <row r="34" ht="30" customHeight="1" spans="1:11">
      <c r="A34" s="118">
        <v>107</v>
      </c>
      <c r="B34" s="119" t="s">
        <v>437</v>
      </c>
      <c r="C34" s="133" t="s">
        <v>269</v>
      </c>
      <c r="D34" s="121" t="s">
        <v>101</v>
      </c>
      <c r="E34" s="121" t="s">
        <v>101</v>
      </c>
      <c r="F34" s="121" t="s">
        <v>688</v>
      </c>
      <c r="G34" s="121" t="s">
        <v>230</v>
      </c>
      <c r="H34" s="121" t="s">
        <v>814</v>
      </c>
      <c r="I34" s="85" t="str">
        <f>VLOOKUP(A34,HTcorescores,20)</f>
        <v>E</v>
      </c>
      <c r="J34" s="126">
        <f>SUM(I31:I33)</f>
        <v>210.65</v>
      </c>
      <c r="K34" s="63">
        <f ca="1">RANK(K34,$J$6:$J$58,1)</f>
        <v>0</v>
      </c>
    </row>
    <row r="35" ht="30" customHeight="1" spans="1:11">
      <c r="A35" s="112">
        <v>140</v>
      </c>
      <c r="B35" s="113" t="s">
        <v>87</v>
      </c>
      <c r="C35" s="130" t="s">
        <v>269</v>
      </c>
      <c r="D35" s="115" t="s">
        <v>17</v>
      </c>
      <c r="E35" s="115" t="s">
        <v>31</v>
      </c>
      <c r="F35" s="115" t="s">
        <v>296</v>
      </c>
      <c r="G35" s="115" t="s">
        <v>872</v>
      </c>
      <c r="H35" s="115" t="s">
        <v>873</v>
      </c>
      <c r="I35" s="85">
        <f>VLOOKUP(A35,HTcorescores,20)</f>
        <v>30.6</v>
      </c>
      <c r="J35" s="219"/>
      <c r="K35" s="123"/>
    </row>
    <row r="36" ht="30" customHeight="1" spans="1:11">
      <c r="A36" s="116">
        <v>138</v>
      </c>
      <c r="B36" s="104" t="s">
        <v>189</v>
      </c>
      <c r="C36" s="132" t="s">
        <v>269</v>
      </c>
      <c r="D36" s="77" t="s">
        <v>17</v>
      </c>
      <c r="E36" s="77" t="s">
        <v>31</v>
      </c>
      <c r="F36" s="77" t="s">
        <v>475</v>
      </c>
      <c r="G36" s="77" t="s">
        <v>223</v>
      </c>
      <c r="H36" s="77" t="s">
        <v>224</v>
      </c>
      <c r="I36" s="85" t="str">
        <f>VLOOKUP(A36,HTcorescores,20)</f>
        <v>W/D</v>
      </c>
      <c r="J36" s="220"/>
      <c r="K36" s="125"/>
    </row>
    <row r="37" ht="30" customHeight="1" spans="1:11">
      <c r="A37" s="116">
        <v>100</v>
      </c>
      <c r="B37" s="104" t="s">
        <v>13</v>
      </c>
      <c r="C37" s="132" t="s">
        <v>269</v>
      </c>
      <c r="D37" s="77" t="s">
        <v>17</v>
      </c>
      <c r="E37" s="77" t="s">
        <v>31</v>
      </c>
      <c r="F37" s="77" t="s">
        <v>796</v>
      </c>
      <c r="G37" s="77" t="s">
        <v>797</v>
      </c>
      <c r="H37" s="77" t="s">
        <v>798</v>
      </c>
      <c r="I37" s="85">
        <f>VLOOKUP(A37,HTcorescores,20)</f>
        <v>84.75</v>
      </c>
      <c r="J37" s="220"/>
      <c r="K37" s="125"/>
    </row>
    <row r="38" ht="30" customHeight="1" spans="1:11">
      <c r="A38" s="118">
        <v>103</v>
      </c>
      <c r="B38" s="119" t="s">
        <v>437</v>
      </c>
      <c r="C38" s="133" t="s">
        <v>269</v>
      </c>
      <c r="D38" s="121" t="s">
        <v>17</v>
      </c>
      <c r="E38" s="121" t="s">
        <v>31</v>
      </c>
      <c r="F38" s="121" t="s">
        <v>180</v>
      </c>
      <c r="G38" s="121" t="s">
        <v>804</v>
      </c>
      <c r="H38" s="121" t="s">
        <v>805</v>
      </c>
      <c r="I38" s="85">
        <f>VLOOKUP(A38,HTcorescores,20)</f>
        <v>32.5</v>
      </c>
      <c r="J38" s="126">
        <f>I38+I37+I35</f>
        <v>147.85</v>
      </c>
      <c r="K38" s="63">
        <f ca="1">RANK(K38,$J$6:$J$58,1)</f>
        <v>0</v>
      </c>
    </row>
    <row r="39" ht="30" customHeight="1" spans="1:11">
      <c r="A39" s="112">
        <v>102</v>
      </c>
      <c r="B39" s="113" t="s">
        <v>13</v>
      </c>
      <c r="C39" s="130" t="s">
        <v>269</v>
      </c>
      <c r="D39" s="115" t="s">
        <v>111</v>
      </c>
      <c r="E39" s="115" t="s">
        <v>799</v>
      </c>
      <c r="F39" s="115" t="s">
        <v>801</v>
      </c>
      <c r="G39" s="115" t="s">
        <v>802</v>
      </c>
      <c r="H39" s="115" t="s">
        <v>803</v>
      </c>
      <c r="I39" s="85">
        <f>VLOOKUP(A39,HTcorescores,20)</f>
        <v>155.35</v>
      </c>
      <c r="J39" s="219"/>
      <c r="K39" s="123"/>
    </row>
    <row r="40" ht="30" customHeight="1" spans="1:11">
      <c r="A40" s="116">
        <v>143</v>
      </c>
      <c r="B40" s="104" t="s">
        <v>87</v>
      </c>
      <c r="C40" s="132" t="s">
        <v>269</v>
      </c>
      <c r="D40" s="77" t="s">
        <v>111</v>
      </c>
      <c r="E40" s="77" t="s">
        <v>799</v>
      </c>
      <c r="F40" s="77" t="s">
        <v>475</v>
      </c>
      <c r="G40" s="77" t="s">
        <v>875</v>
      </c>
      <c r="H40" s="77" t="s">
        <v>876</v>
      </c>
      <c r="I40" s="85" t="str">
        <f>VLOOKUP(A40,HTcorescores,20)</f>
        <v>E</v>
      </c>
      <c r="J40" s="220"/>
      <c r="K40" s="125"/>
    </row>
    <row r="41" ht="30" customHeight="1" spans="1:11">
      <c r="A41" s="116">
        <v>158</v>
      </c>
      <c r="B41" s="104" t="s">
        <v>189</v>
      </c>
      <c r="C41" s="132" t="s">
        <v>269</v>
      </c>
      <c r="D41" s="77" t="s">
        <v>111</v>
      </c>
      <c r="E41" s="77" t="s">
        <v>799</v>
      </c>
      <c r="F41" s="77" t="s">
        <v>273</v>
      </c>
      <c r="G41" s="77" t="s">
        <v>910</v>
      </c>
      <c r="H41" s="77" t="s">
        <v>436</v>
      </c>
      <c r="I41" s="85">
        <f>VLOOKUP(A41,HTcorescores,20)</f>
        <v>88.65</v>
      </c>
      <c r="J41" s="220"/>
      <c r="K41" s="125"/>
    </row>
    <row r="42" ht="30" customHeight="1" spans="1:11">
      <c r="A42" s="118">
        <v>101</v>
      </c>
      <c r="B42" s="119" t="s">
        <v>437</v>
      </c>
      <c r="C42" s="133" t="s">
        <v>269</v>
      </c>
      <c r="D42" s="121" t="s">
        <v>111</v>
      </c>
      <c r="E42" s="121" t="s">
        <v>799</v>
      </c>
      <c r="F42" s="121" t="s">
        <v>84</v>
      </c>
      <c r="G42" s="121" t="s">
        <v>309</v>
      </c>
      <c r="H42" s="121" t="s">
        <v>800</v>
      </c>
      <c r="I42" s="85" t="str">
        <f>VLOOKUP(A42,HTcorescores,20)</f>
        <v>E</v>
      </c>
      <c r="J42" s="126" t="s">
        <v>639</v>
      </c>
      <c r="K42" s="63" t="s">
        <v>639</v>
      </c>
    </row>
    <row r="43" ht="30" customHeight="1" spans="1:11">
      <c r="A43" s="112">
        <v>128</v>
      </c>
      <c r="B43" s="113" t="s">
        <v>13</v>
      </c>
      <c r="C43" s="130" t="s">
        <v>269</v>
      </c>
      <c r="D43" s="115" t="s">
        <v>111</v>
      </c>
      <c r="E43" s="115" t="s">
        <v>845</v>
      </c>
      <c r="F43" s="115" t="s">
        <v>232</v>
      </c>
      <c r="G43" s="115" t="s">
        <v>664</v>
      </c>
      <c r="H43" s="115" t="s">
        <v>847</v>
      </c>
      <c r="I43" s="85">
        <f>VLOOKUP(A43,HTcorescores,20)</f>
        <v>27.2</v>
      </c>
      <c r="J43" s="219"/>
      <c r="K43" s="123"/>
    </row>
    <row r="44" ht="30" customHeight="1" spans="1:11">
      <c r="A44" s="116">
        <v>157</v>
      </c>
      <c r="B44" s="104" t="s">
        <v>87</v>
      </c>
      <c r="C44" s="132" t="s">
        <v>269</v>
      </c>
      <c r="D44" s="77" t="s">
        <v>111</v>
      </c>
      <c r="E44" s="77" t="s">
        <v>845</v>
      </c>
      <c r="F44" s="77" t="s">
        <v>908</v>
      </c>
      <c r="G44" s="77" t="s">
        <v>152</v>
      </c>
      <c r="H44" s="77" t="s">
        <v>909</v>
      </c>
      <c r="I44" s="85">
        <f>VLOOKUP(A44,HTcorescores,20)</f>
        <v>36.5</v>
      </c>
      <c r="J44" s="220"/>
      <c r="K44" s="125"/>
    </row>
    <row r="45" ht="30" customHeight="1" spans="1:11">
      <c r="A45" s="116">
        <v>141</v>
      </c>
      <c r="B45" s="104" t="s">
        <v>189</v>
      </c>
      <c r="C45" s="132" t="s">
        <v>269</v>
      </c>
      <c r="D45" s="77" t="s">
        <v>111</v>
      </c>
      <c r="E45" s="77" t="s">
        <v>845</v>
      </c>
      <c r="F45" s="77" t="s">
        <v>695</v>
      </c>
      <c r="G45" s="77" t="s">
        <v>874</v>
      </c>
      <c r="H45" s="77" t="s">
        <v>322</v>
      </c>
      <c r="I45" s="85">
        <f>VLOOKUP(A45,HTcorescores,20)</f>
        <v>27.75</v>
      </c>
      <c r="J45" s="220"/>
      <c r="K45" s="125"/>
    </row>
    <row r="46" ht="30" customHeight="1" spans="1:11">
      <c r="A46" s="118">
        <v>127</v>
      </c>
      <c r="B46" s="119" t="s">
        <v>437</v>
      </c>
      <c r="C46" s="133" t="s">
        <v>269</v>
      </c>
      <c r="D46" s="121" t="s">
        <v>111</v>
      </c>
      <c r="E46" s="121" t="s">
        <v>845</v>
      </c>
      <c r="F46" s="121" t="s">
        <v>593</v>
      </c>
      <c r="G46" s="121" t="s">
        <v>309</v>
      </c>
      <c r="H46" s="121" t="s">
        <v>846</v>
      </c>
      <c r="I46" s="85">
        <f>VLOOKUP(A46,HTcorescores,20)</f>
        <v>81.95</v>
      </c>
      <c r="J46" s="126">
        <f>SUM(I43:I46)-MAX(I43:I46)</f>
        <v>91.45</v>
      </c>
      <c r="K46" s="63" t="s">
        <v>1020</v>
      </c>
    </row>
    <row r="47" ht="30" customHeight="1" spans="1:11">
      <c r="A47" s="112">
        <v>121</v>
      </c>
      <c r="B47" s="113" t="s">
        <v>87</v>
      </c>
      <c r="C47" s="130" t="s">
        <v>269</v>
      </c>
      <c r="D47" s="115" t="s">
        <v>26</v>
      </c>
      <c r="E47" s="115" t="s">
        <v>302</v>
      </c>
      <c r="F47" s="115" t="s">
        <v>669</v>
      </c>
      <c r="G47" s="115" t="s">
        <v>670</v>
      </c>
      <c r="H47" s="115" t="s">
        <v>836</v>
      </c>
      <c r="I47" s="85">
        <f>VLOOKUP(A47,HTcorescores,20)</f>
        <v>28.65</v>
      </c>
      <c r="J47" s="219"/>
      <c r="K47" s="123"/>
    </row>
    <row r="48" ht="30" customHeight="1" spans="1:11">
      <c r="A48" s="116">
        <v>144</v>
      </c>
      <c r="B48" s="104" t="s">
        <v>189</v>
      </c>
      <c r="C48" s="132" t="s">
        <v>269</v>
      </c>
      <c r="D48" s="77" t="s">
        <v>26</v>
      </c>
      <c r="E48" s="77" t="s">
        <v>302</v>
      </c>
      <c r="F48" s="77" t="s">
        <v>877</v>
      </c>
      <c r="G48" s="77" t="s">
        <v>878</v>
      </c>
      <c r="H48" s="77" t="s">
        <v>879</v>
      </c>
      <c r="I48" s="85">
        <f>VLOOKUP(A48,HTcorescores,20)</f>
        <v>59.3</v>
      </c>
      <c r="J48" s="220"/>
      <c r="K48" s="125"/>
    </row>
    <row r="49" ht="30" customHeight="1" spans="1:11">
      <c r="A49" s="116">
        <v>104</v>
      </c>
      <c r="B49" s="104" t="s">
        <v>13</v>
      </c>
      <c r="C49" s="132" t="s">
        <v>269</v>
      </c>
      <c r="D49" s="77" t="s">
        <v>26</v>
      </c>
      <c r="E49" s="77" t="s">
        <v>302</v>
      </c>
      <c r="F49" s="77" t="s">
        <v>806</v>
      </c>
      <c r="G49" s="77" t="s">
        <v>807</v>
      </c>
      <c r="H49" s="77" t="s">
        <v>808</v>
      </c>
      <c r="I49" s="85">
        <f>VLOOKUP(A49,HTcorescores,20)</f>
        <v>26.3</v>
      </c>
      <c r="J49" s="220"/>
      <c r="K49" s="125"/>
    </row>
    <row r="50" ht="30" customHeight="1" spans="1:11">
      <c r="A50" s="118">
        <v>142</v>
      </c>
      <c r="B50" s="119" t="s">
        <v>437</v>
      </c>
      <c r="C50" s="133" t="s">
        <v>269</v>
      </c>
      <c r="D50" s="121" t="s">
        <v>26</v>
      </c>
      <c r="E50" s="121" t="s">
        <v>302</v>
      </c>
      <c r="F50" s="121" t="s">
        <v>407</v>
      </c>
      <c r="G50" s="121" t="s">
        <v>408</v>
      </c>
      <c r="H50" s="121" t="s">
        <v>409</v>
      </c>
      <c r="I50" s="85">
        <f>VLOOKUP(A50,HTcorescores,20)</f>
        <v>38</v>
      </c>
      <c r="J50" s="126">
        <f>SUM(I47:I50)-MAX(I47:I50)</f>
        <v>92.95</v>
      </c>
      <c r="K50" s="63" t="s">
        <v>1021</v>
      </c>
    </row>
    <row r="51" ht="30" customHeight="1" spans="1:11">
      <c r="A51" s="112">
        <v>108</v>
      </c>
      <c r="B51" s="113" t="s">
        <v>13</v>
      </c>
      <c r="C51" s="130" t="s">
        <v>269</v>
      </c>
      <c r="D51" s="115" t="s">
        <v>256</v>
      </c>
      <c r="E51" s="115" t="s">
        <v>816</v>
      </c>
      <c r="F51" s="115" t="s">
        <v>697</v>
      </c>
      <c r="G51" s="115" t="s">
        <v>817</v>
      </c>
      <c r="H51" s="115" t="s">
        <v>818</v>
      </c>
      <c r="I51" s="85">
        <f>VLOOKUP(A51,HTcorescores,20)</f>
        <v>42.25</v>
      </c>
      <c r="J51" s="219"/>
      <c r="K51" s="123"/>
    </row>
    <row r="52" ht="30" customHeight="1" spans="1:11">
      <c r="A52" s="116">
        <v>145</v>
      </c>
      <c r="B52" s="104" t="s">
        <v>87</v>
      </c>
      <c r="C52" s="132" t="s">
        <v>269</v>
      </c>
      <c r="D52" s="77" t="s">
        <v>256</v>
      </c>
      <c r="E52" s="77" t="s">
        <v>816</v>
      </c>
      <c r="F52" s="77" t="s">
        <v>138</v>
      </c>
      <c r="G52" s="77" t="s">
        <v>880</v>
      </c>
      <c r="H52" s="77" t="s">
        <v>881</v>
      </c>
      <c r="I52" s="85">
        <f>VLOOKUP(A52,HTcorescores,20)</f>
        <v>32.25</v>
      </c>
      <c r="J52" s="220"/>
      <c r="K52" s="125"/>
    </row>
    <row r="53" ht="30" customHeight="1" spans="1:11">
      <c r="A53" s="116">
        <v>146</v>
      </c>
      <c r="B53" s="104" t="s">
        <v>189</v>
      </c>
      <c r="C53" s="132" t="s">
        <v>269</v>
      </c>
      <c r="D53" s="77" t="s">
        <v>256</v>
      </c>
      <c r="E53" s="77" t="s">
        <v>816</v>
      </c>
      <c r="F53" s="77" t="s">
        <v>882</v>
      </c>
      <c r="G53" s="77" t="s">
        <v>395</v>
      </c>
      <c r="H53" s="77" t="s">
        <v>883</v>
      </c>
      <c r="I53" s="85">
        <f>VLOOKUP(A53,HTcorescores,20)</f>
        <v>36.5</v>
      </c>
      <c r="J53" s="220"/>
      <c r="K53" s="125"/>
    </row>
    <row r="54" ht="30" customHeight="1" spans="1:11">
      <c r="A54" s="118">
        <v>115</v>
      </c>
      <c r="B54" s="119" t="s">
        <v>437</v>
      </c>
      <c r="C54" s="133" t="s">
        <v>269</v>
      </c>
      <c r="D54" s="121" t="s">
        <v>256</v>
      </c>
      <c r="E54" s="121" t="s">
        <v>816</v>
      </c>
      <c r="F54" s="121" t="s">
        <v>229</v>
      </c>
      <c r="G54" s="121" t="s">
        <v>309</v>
      </c>
      <c r="H54" s="121" t="s">
        <v>310</v>
      </c>
      <c r="I54" s="85">
        <f>VLOOKUP(A54,HTcorescores,20)</f>
        <v>32.6</v>
      </c>
      <c r="J54" s="126">
        <f>SUM(I51:I54)-MAX(I51:I54)</f>
        <v>101.35</v>
      </c>
      <c r="K54" s="63" t="s">
        <v>1022</v>
      </c>
    </row>
    <row r="55" ht="30" customHeight="1" spans="1:11">
      <c r="A55" s="112">
        <v>136</v>
      </c>
      <c r="B55" s="113" t="s">
        <v>13</v>
      </c>
      <c r="C55" s="130" t="s">
        <v>269</v>
      </c>
      <c r="D55" s="115" t="s">
        <v>256</v>
      </c>
      <c r="E55" s="115" t="s">
        <v>865</v>
      </c>
      <c r="F55" s="115" t="s">
        <v>210</v>
      </c>
      <c r="G55" s="115" t="s">
        <v>866</v>
      </c>
      <c r="H55" s="115" t="s">
        <v>867</v>
      </c>
      <c r="I55" s="85" t="str">
        <f>VLOOKUP(A55,HTcorescores,20)</f>
        <v>E</v>
      </c>
      <c r="J55" s="219"/>
      <c r="K55" s="123"/>
    </row>
    <row r="56" ht="30" customHeight="1" spans="1:11">
      <c r="A56" s="116">
        <v>163</v>
      </c>
      <c r="B56" s="104" t="s">
        <v>87</v>
      </c>
      <c r="C56" s="132" t="s">
        <v>269</v>
      </c>
      <c r="D56" s="77" t="s">
        <v>256</v>
      </c>
      <c r="E56" s="77" t="s">
        <v>865</v>
      </c>
      <c r="F56" s="77" t="s">
        <v>84</v>
      </c>
      <c r="G56" s="77" t="s">
        <v>257</v>
      </c>
      <c r="H56" s="77" t="s">
        <v>915</v>
      </c>
      <c r="I56" s="85">
        <f>VLOOKUP(A56,HTcorescores,20)</f>
        <v>75.5</v>
      </c>
      <c r="J56" s="220"/>
      <c r="K56" s="125"/>
    </row>
    <row r="57" ht="30" customHeight="1" spans="1:11">
      <c r="A57" s="116">
        <v>161</v>
      </c>
      <c r="B57" s="104" t="s">
        <v>189</v>
      </c>
      <c r="C57" s="132" t="s">
        <v>269</v>
      </c>
      <c r="D57" s="77" t="s">
        <v>256</v>
      </c>
      <c r="E57" s="77" t="s">
        <v>865</v>
      </c>
      <c r="F57" s="77" t="s">
        <v>84</v>
      </c>
      <c r="G57" s="77" t="s">
        <v>368</v>
      </c>
      <c r="H57" s="77" t="s">
        <v>369</v>
      </c>
      <c r="I57" s="85">
        <f>VLOOKUP(A57,HTcorescores,20)</f>
        <v>73.55</v>
      </c>
      <c r="J57" s="220"/>
      <c r="K57" s="125"/>
    </row>
    <row r="58" ht="30" customHeight="1" spans="1:11">
      <c r="A58" s="118">
        <v>135</v>
      </c>
      <c r="B58" s="119" t="s">
        <v>437</v>
      </c>
      <c r="C58" s="133" t="s">
        <v>269</v>
      </c>
      <c r="D58" s="121" t="s">
        <v>256</v>
      </c>
      <c r="E58" s="121" t="s">
        <v>865</v>
      </c>
      <c r="F58" s="121" t="s">
        <v>141</v>
      </c>
      <c r="G58" s="121" t="s">
        <v>466</v>
      </c>
      <c r="H58" s="121" t="s">
        <v>467</v>
      </c>
      <c r="I58" s="127">
        <f>VLOOKUP(A58,HTcorescores,20)</f>
        <v>48.4</v>
      </c>
      <c r="J58" s="126">
        <f>SUM(I56:I58)</f>
        <v>197.45</v>
      </c>
      <c r="K58" s="63">
        <f ca="1">RANK(K58,$J$6:$J$58,1)</f>
        <v>0</v>
      </c>
    </row>
  </sheetData>
  <sortState ref="A27:J30">
    <sortCondition ref="B27:B30"/>
  </sortState>
  <mergeCells count="2">
    <mergeCell ref="A1:I1"/>
    <mergeCell ref="F2:G2"/>
  </mergeCells>
  <pageMargins left="0.699305555555556" right="0.699305555555556" top="0.75" bottom="0.75" header="0.3" footer="0.3"/>
  <pageSetup paperSize="8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1"/>
  <sheetViews>
    <sheetView topLeftCell="M2" workbookViewId="0">
      <selection activeCell="U8" sqref="U8"/>
    </sheetView>
  </sheetViews>
  <sheetFormatPr defaultColWidth="9.1047619047619" defaultRowHeight="15"/>
  <cols>
    <col min="1" max="1" width="10.1047619047619" style="48" customWidth="1"/>
    <col min="2" max="2" width="7.43809523809524" style="48" customWidth="1"/>
    <col min="3" max="3" width="11.2190476190476" style="179" customWidth="1"/>
    <col min="4" max="4" width="15.1047619047619" style="49" customWidth="1"/>
    <col min="5" max="6" width="6" style="49" customWidth="1"/>
    <col min="7" max="7" width="3.78095238095238" style="49" customWidth="1"/>
    <col min="8" max="8" width="40.6666666666667" style="49" customWidth="1"/>
    <col min="9" max="9" width="24" style="49" customWidth="1"/>
    <col min="10" max="10" width="12.2190476190476" style="49" customWidth="1"/>
    <col min="11" max="11" width="13.4380952380952" style="49" customWidth="1"/>
    <col min="12" max="12" width="23" style="49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57142857142857" style="50"/>
    <col min="22" max="22" width="11.6666666666667" style="49" customWidth="1"/>
    <col min="23" max="16384" width="9.1047619047619" style="49"/>
  </cols>
  <sheetData>
    <row r="1" ht="29.25" customHeight="1" spans="1:16">
      <c r="A1" s="51" t="s">
        <v>1023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6" customFormat="1" ht="30" spans="1:22">
      <c r="A2" s="52" t="s">
        <v>608</v>
      </c>
      <c r="B2" s="158" t="s">
        <v>1</v>
      </c>
      <c r="C2" s="183" t="s">
        <v>609</v>
      </c>
      <c r="D2" s="53" t="s">
        <v>610</v>
      </c>
      <c r="E2" s="53" t="s">
        <v>3</v>
      </c>
      <c r="F2" s="53" t="s">
        <v>4</v>
      </c>
      <c r="G2" s="54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4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s="47" customFormat="1" ht="30" customHeight="1" spans="1:22">
      <c r="A3" s="55">
        <v>104</v>
      </c>
      <c r="B3" s="17" t="s">
        <v>13</v>
      </c>
      <c r="C3" s="140" t="s">
        <v>269</v>
      </c>
      <c r="D3" s="57">
        <v>0.479166666666666</v>
      </c>
      <c r="E3" s="57">
        <v>0.538888888888889</v>
      </c>
      <c r="F3" s="57">
        <v>0.559722222222222</v>
      </c>
      <c r="G3" s="140" t="s">
        <v>271</v>
      </c>
      <c r="H3" s="61" t="s">
        <v>26</v>
      </c>
      <c r="I3" s="61" t="s">
        <v>302</v>
      </c>
      <c r="J3" s="61" t="s">
        <v>806</v>
      </c>
      <c r="K3" s="61" t="s">
        <v>807</v>
      </c>
      <c r="L3" s="61" t="s">
        <v>808</v>
      </c>
      <c r="M3" s="64"/>
      <c r="N3" s="55">
        <v>104</v>
      </c>
      <c r="O3" s="63">
        <f>VLOOKUP(A3,HTcorescores,15)</f>
        <v>25.5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0.8</v>
      </c>
      <c r="S3" s="63">
        <f>VLOOKUP(A3,HTcorescores,19)</f>
        <v>0</v>
      </c>
      <c r="T3" s="63">
        <f>VLOOKUP(A3,HTcorescores,20)</f>
        <v>26.3</v>
      </c>
      <c r="U3" s="67">
        <f>RANK(T3,$T$3:$T$21,1)</f>
        <v>1</v>
      </c>
      <c r="V3" s="68">
        <f>VLOOKUP(A3,HTcorescores,21)</f>
        <v>0</v>
      </c>
    </row>
    <row r="4" s="47" customFormat="1" ht="30" customHeight="1" spans="1:22">
      <c r="A4" s="55">
        <v>128</v>
      </c>
      <c r="B4" s="17" t="s">
        <v>13</v>
      </c>
      <c r="C4" s="140" t="s">
        <v>269</v>
      </c>
      <c r="D4" s="57">
        <v>0.504166666666666</v>
      </c>
      <c r="E4" s="57">
        <v>0.590277777777778</v>
      </c>
      <c r="F4" s="57">
        <v>0.611111111111111</v>
      </c>
      <c r="G4" s="140" t="s">
        <v>271</v>
      </c>
      <c r="H4" s="61" t="s">
        <v>111</v>
      </c>
      <c r="I4" s="61" t="s">
        <v>845</v>
      </c>
      <c r="J4" s="61" t="s">
        <v>232</v>
      </c>
      <c r="K4" s="61" t="s">
        <v>664</v>
      </c>
      <c r="L4" s="61" t="s">
        <v>847</v>
      </c>
      <c r="M4" s="64"/>
      <c r="N4" s="55">
        <v>128</v>
      </c>
      <c r="O4" s="63">
        <f>VLOOKUP(A4,HTcorescores,15)</f>
        <v>24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3.2</v>
      </c>
      <c r="S4" s="63">
        <f>VLOOKUP(A4,HTcorescores,19)</f>
        <v>0</v>
      </c>
      <c r="T4" s="63">
        <f>VLOOKUP(A4,HTcorescores,20)</f>
        <v>27.2</v>
      </c>
      <c r="U4" s="67">
        <f>RANK(T4,$T$3:$T$21,1)</f>
        <v>2</v>
      </c>
      <c r="V4" s="68">
        <f>VLOOKUP(A4,HTcorescores,21)</f>
        <v>0</v>
      </c>
    </row>
    <row r="5" s="47" customFormat="1" ht="30" customHeight="1" spans="1:22">
      <c r="A5" s="55">
        <v>112</v>
      </c>
      <c r="B5" s="17" t="s">
        <v>13</v>
      </c>
      <c r="C5" s="140" t="s">
        <v>269</v>
      </c>
      <c r="D5" s="57">
        <v>0.487499999999999</v>
      </c>
      <c r="E5" s="57">
        <v>0.55</v>
      </c>
      <c r="F5" s="57">
        <v>0.570833333333333</v>
      </c>
      <c r="G5" s="203" t="s">
        <v>271</v>
      </c>
      <c r="H5" s="204" t="s">
        <v>619</v>
      </c>
      <c r="I5" s="204" t="s">
        <v>821</v>
      </c>
      <c r="J5" s="204" t="s">
        <v>138</v>
      </c>
      <c r="K5" s="204" t="s">
        <v>133</v>
      </c>
      <c r="L5" s="204" t="s">
        <v>372</v>
      </c>
      <c r="M5" s="64"/>
      <c r="N5" s="55">
        <v>112</v>
      </c>
      <c r="O5" s="63">
        <f>VLOOKUP(A5,HTcorescores,15)</f>
        <v>34.5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0</v>
      </c>
      <c r="S5" s="63">
        <f>VLOOKUP(A5,HTcorescores,19)</f>
        <v>0</v>
      </c>
      <c r="T5" s="63">
        <f>VLOOKUP(A5,HTcorescores,20)</f>
        <v>34.5</v>
      </c>
      <c r="U5" s="67">
        <f>RANK(T5,$T$3:$T$21,1)</f>
        <v>3</v>
      </c>
      <c r="V5" s="68">
        <f>VLOOKUP(A5,HTcorescores,21)</f>
        <v>0</v>
      </c>
    </row>
    <row r="6" s="47" customFormat="1" ht="30" customHeight="1" spans="1:22">
      <c r="A6" s="55">
        <v>132</v>
      </c>
      <c r="B6" s="17" t="s">
        <v>13</v>
      </c>
      <c r="C6" s="140" t="s">
        <v>269</v>
      </c>
      <c r="D6" s="59">
        <v>0.508333333333332</v>
      </c>
      <c r="E6" s="57">
        <v>0.595833333333333</v>
      </c>
      <c r="F6" s="57">
        <v>0.616666666666667</v>
      </c>
      <c r="G6" s="199" t="s">
        <v>271</v>
      </c>
      <c r="H6" s="200" t="s">
        <v>619</v>
      </c>
      <c r="I6" s="200" t="s">
        <v>830</v>
      </c>
      <c r="J6" s="206" t="s">
        <v>485</v>
      </c>
      <c r="K6" s="206" t="s">
        <v>790</v>
      </c>
      <c r="L6" s="206" t="s">
        <v>857</v>
      </c>
      <c r="M6" s="64"/>
      <c r="N6" s="55">
        <v>132</v>
      </c>
      <c r="O6" s="63">
        <f>VLOOKUP(A6,HTcorescores,15)</f>
        <v>30.75</v>
      </c>
      <c r="P6" s="63">
        <f>VLOOKUP(A6,HTcorescores,16)</f>
        <v>4</v>
      </c>
      <c r="Q6" s="63">
        <f>VLOOKUP(A6,HTcorescores,17)</f>
        <v>0</v>
      </c>
      <c r="R6" s="63">
        <f>VLOOKUP(A6,HTcorescores,18)</f>
        <v>0</v>
      </c>
      <c r="S6" s="63" t="str">
        <f>VLOOKUP(A6,HTcorescores,19)</f>
        <v>M0</v>
      </c>
      <c r="T6" s="63">
        <f>VLOOKUP(A6,HTcorescores,20)</f>
        <v>34.75</v>
      </c>
      <c r="U6" s="67">
        <f>RANK(T6,$T$3:$T$21,1)</f>
        <v>4</v>
      </c>
      <c r="V6" s="68">
        <f>VLOOKUP(A6,HTcorescores,21)</f>
        <v>0</v>
      </c>
    </row>
    <row r="7" s="47" customFormat="1" ht="30" customHeight="1" spans="1:22">
      <c r="A7" s="55">
        <v>124</v>
      </c>
      <c r="B7" s="17" t="s">
        <v>13</v>
      </c>
      <c r="C7" s="140" t="s">
        <v>269</v>
      </c>
      <c r="D7" s="59">
        <v>0.499999999999999</v>
      </c>
      <c r="E7" s="57">
        <v>0.566666666666667</v>
      </c>
      <c r="F7" s="57">
        <v>0.5875</v>
      </c>
      <c r="G7" s="205" t="s">
        <v>89</v>
      </c>
      <c r="H7" s="174" t="s">
        <v>101</v>
      </c>
      <c r="I7" s="174" t="s">
        <v>101</v>
      </c>
      <c r="J7" s="214" t="s">
        <v>1019</v>
      </c>
      <c r="K7" s="214" t="s">
        <v>840</v>
      </c>
      <c r="L7" s="174" t="s">
        <v>367</v>
      </c>
      <c r="M7" s="64"/>
      <c r="N7" s="55">
        <v>124</v>
      </c>
      <c r="O7" s="63">
        <f>VLOOKUP(A7,HTcorescores,15)</f>
        <v>35.25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0</v>
      </c>
      <c r="S7" s="63">
        <f>VLOOKUP(A7,HTcorescores,19)</f>
        <v>0</v>
      </c>
      <c r="T7" s="63">
        <f>VLOOKUP(A7,HTcorescores,20)</f>
        <v>35.25</v>
      </c>
      <c r="U7" s="67">
        <f>RANK(T7,$T$3:$T$21,1)</f>
        <v>5</v>
      </c>
      <c r="V7" s="68">
        <f>VLOOKUP(A7,HTcorescores,21)</f>
        <v>0</v>
      </c>
    </row>
    <row r="8" s="47" customFormat="1" ht="30" customHeight="1" spans="1:22">
      <c r="A8" s="55">
        <v>94</v>
      </c>
      <c r="B8" s="17" t="s">
        <v>13</v>
      </c>
      <c r="C8" s="140" t="s">
        <v>269</v>
      </c>
      <c r="D8" s="59">
        <v>0.458333333333333</v>
      </c>
      <c r="E8" s="57">
        <v>0.525</v>
      </c>
      <c r="F8" s="59">
        <v>0.545833333333333</v>
      </c>
      <c r="G8" s="211" t="s">
        <v>271</v>
      </c>
      <c r="H8" s="212" t="s">
        <v>619</v>
      </c>
      <c r="I8" s="212" t="s">
        <v>782</v>
      </c>
      <c r="J8" s="200" t="s">
        <v>783</v>
      </c>
      <c r="K8" s="200" t="s">
        <v>784</v>
      </c>
      <c r="L8" s="200" t="s">
        <v>785</v>
      </c>
      <c r="M8" s="64"/>
      <c r="N8" s="55">
        <v>94</v>
      </c>
      <c r="O8" s="63">
        <f>VLOOKUP(A8,HTcorescores,15)</f>
        <v>36.75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36.75</v>
      </c>
      <c r="U8" s="67">
        <f>RANK(T8,$T$3:$T$21,1)</f>
        <v>6</v>
      </c>
      <c r="V8" s="68">
        <f>VLOOKUP(A8,HTcorescores,21)</f>
        <v>0</v>
      </c>
    </row>
    <row r="9" s="47" customFormat="1" ht="30" customHeight="1" spans="1:22">
      <c r="A9" s="55">
        <v>108</v>
      </c>
      <c r="B9" s="17" t="s">
        <v>13</v>
      </c>
      <c r="C9" s="140" t="s">
        <v>269</v>
      </c>
      <c r="D9" s="59">
        <v>0.483333333333332</v>
      </c>
      <c r="E9" s="57">
        <v>0.544444444444444</v>
      </c>
      <c r="F9" s="57">
        <v>0.565277777777778</v>
      </c>
      <c r="G9" s="140" t="s">
        <v>89</v>
      </c>
      <c r="H9" s="61" t="s">
        <v>256</v>
      </c>
      <c r="I9" s="61" t="s">
        <v>816</v>
      </c>
      <c r="J9" s="61" t="s">
        <v>697</v>
      </c>
      <c r="K9" s="61" t="s">
        <v>817</v>
      </c>
      <c r="L9" s="61" t="s">
        <v>818</v>
      </c>
      <c r="M9" s="64"/>
      <c r="N9" s="55">
        <v>108</v>
      </c>
      <c r="O9" s="63">
        <f>VLOOKUP(A9,HTcorescores,15)</f>
        <v>38.25</v>
      </c>
      <c r="P9" s="63">
        <f>VLOOKUP(A9,HTcorescores,16)</f>
        <v>0</v>
      </c>
      <c r="Q9" s="63">
        <f>VLOOKUP(A9,HTcorescores,17)</f>
        <v>0</v>
      </c>
      <c r="R9" s="63">
        <f>VLOOKUP(A9,HTcorescores,18)</f>
        <v>4</v>
      </c>
      <c r="S9" s="63">
        <f>VLOOKUP(A9,HTcorescores,19)</f>
        <v>0</v>
      </c>
      <c r="T9" s="63">
        <f>VLOOKUP(A9,HTcorescores,20)</f>
        <v>42.25</v>
      </c>
      <c r="U9" s="67">
        <f>RANK(T9,$T$3:$T$21,1)</f>
        <v>7</v>
      </c>
      <c r="V9" s="68">
        <f>VLOOKUP(A9,HTcorescores,21)</f>
        <v>0</v>
      </c>
    </row>
    <row r="10" s="47" customFormat="1" ht="30" customHeight="1" spans="1:22">
      <c r="A10" s="55">
        <v>92</v>
      </c>
      <c r="B10" s="17" t="s">
        <v>13</v>
      </c>
      <c r="C10" s="140" t="s">
        <v>269</v>
      </c>
      <c r="D10" s="57">
        <v>0.454166666666666</v>
      </c>
      <c r="E10" s="57">
        <v>0.522222222222222</v>
      </c>
      <c r="F10" s="57">
        <v>0.543055555555556</v>
      </c>
      <c r="G10" s="140" t="s">
        <v>271</v>
      </c>
      <c r="H10" s="61" t="s">
        <v>71</v>
      </c>
      <c r="I10" s="61" t="s">
        <v>1025</v>
      </c>
      <c r="J10" s="61" t="s">
        <v>777</v>
      </c>
      <c r="K10" s="61" t="s">
        <v>262</v>
      </c>
      <c r="L10" s="61" t="s">
        <v>778</v>
      </c>
      <c r="M10" s="64"/>
      <c r="N10" s="55">
        <v>92</v>
      </c>
      <c r="O10" s="63">
        <f>VLOOKUP(A10,HTcorescores,15)</f>
        <v>37.25</v>
      </c>
      <c r="P10" s="63">
        <f>VLOOKUP(A10,HTcorescores,16)</f>
        <v>4</v>
      </c>
      <c r="Q10" s="63">
        <f>VLOOKUP(A10,HTcorescores,17)</f>
        <v>0</v>
      </c>
      <c r="R10" s="63">
        <f>VLOOKUP(A10,HTcorescores,18)</f>
        <v>1.2</v>
      </c>
      <c r="S10" s="63">
        <f>VLOOKUP(A10,HTcorescores,19)</f>
        <v>0</v>
      </c>
      <c r="T10" s="63">
        <f>VLOOKUP(A10,HTcorescores,20)</f>
        <v>42.45</v>
      </c>
      <c r="U10" s="67">
        <f>RANK(T10,$T$3:$T$21,1)</f>
        <v>8</v>
      </c>
      <c r="V10" s="68">
        <f>VLOOKUP(A10,HTcorescores,21)</f>
        <v>0</v>
      </c>
    </row>
    <row r="11" s="47" customFormat="1" ht="30" customHeight="1" spans="1:22">
      <c r="A11" s="55">
        <v>116</v>
      </c>
      <c r="B11" s="17" t="s">
        <v>13</v>
      </c>
      <c r="C11" s="140" t="s">
        <v>269</v>
      </c>
      <c r="D11" s="59">
        <v>0.491666666666666</v>
      </c>
      <c r="E11" s="57">
        <v>0.555555555555555</v>
      </c>
      <c r="F11" s="57">
        <v>0.576388888888889</v>
      </c>
      <c r="G11" s="140" t="s">
        <v>89</v>
      </c>
      <c r="H11" s="61" t="s">
        <v>289</v>
      </c>
      <c r="I11" s="61" t="s">
        <v>794</v>
      </c>
      <c r="J11" s="213" t="s">
        <v>1017</v>
      </c>
      <c r="K11" s="213" t="s">
        <v>825</v>
      </c>
      <c r="L11" s="213" t="s">
        <v>826</v>
      </c>
      <c r="M11" s="64"/>
      <c r="N11" s="55">
        <v>116</v>
      </c>
      <c r="O11" s="63">
        <f>VLOOKUP(A11,HTcorescores,15)</f>
        <v>42.5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0</v>
      </c>
      <c r="S11" s="63">
        <f>VLOOKUP(A11,HTcorescores,19)</f>
        <v>0</v>
      </c>
      <c r="T11" s="63">
        <f>VLOOKUP(A11,HTcorescores,20)</f>
        <v>42.5</v>
      </c>
      <c r="U11" s="67">
        <f>RANK(T11,$T$3:$T$21,1)</f>
        <v>9</v>
      </c>
      <c r="V11" s="68">
        <f>VLOOKUP(A11,HTcorescores,21)</f>
        <v>0</v>
      </c>
    </row>
    <row r="12" s="47" customFormat="1" ht="30" customHeight="1" spans="1:22">
      <c r="A12" s="55">
        <v>120</v>
      </c>
      <c r="B12" s="17" t="s">
        <v>13</v>
      </c>
      <c r="C12" s="140" t="s">
        <v>269</v>
      </c>
      <c r="D12" s="57">
        <v>0.495833333333332</v>
      </c>
      <c r="E12" s="57">
        <v>0.561111111111111</v>
      </c>
      <c r="F12" s="57">
        <v>0.581944444444444</v>
      </c>
      <c r="G12" s="140" t="s">
        <v>89</v>
      </c>
      <c r="H12" s="61" t="s">
        <v>631</v>
      </c>
      <c r="I12" s="61" t="s">
        <v>832</v>
      </c>
      <c r="J12" s="61" t="s">
        <v>833</v>
      </c>
      <c r="K12" s="61" t="s">
        <v>834</v>
      </c>
      <c r="L12" s="61" t="s">
        <v>835</v>
      </c>
      <c r="M12" s="64"/>
      <c r="N12" s="55">
        <v>120</v>
      </c>
      <c r="O12" s="63">
        <f>VLOOKUP(A12,HTcorescores,15)</f>
        <v>37.5</v>
      </c>
      <c r="P12" s="63">
        <f>VLOOKUP(A12,HTcorescores,16)</f>
        <v>4</v>
      </c>
      <c r="Q12" s="63">
        <f>VLOOKUP(A12,HTcorescores,17)</f>
        <v>0</v>
      </c>
      <c r="R12" s="63">
        <f>VLOOKUP(A12,HTcorescores,18)</f>
        <v>2.4</v>
      </c>
      <c r="S12" s="63">
        <f>VLOOKUP(A12,HTcorescores,19)</f>
        <v>0</v>
      </c>
      <c r="T12" s="63">
        <f>VLOOKUP(A12,HTcorescores,20)</f>
        <v>43.9</v>
      </c>
      <c r="U12" s="67">
        <f>RANK(T12,$T$3:$T$21,1)</f>
        <v>10</v>
      </c>
      <c r="V12" s="68">
        <f>VLOOKUP(A12,HTcorescores,21)</f>
        <v>0</v>
      </c>
    </row>
    <row r="13" s="47" customFormat="1" ht="30" customHeight="1" spans="1:22">
      <c r="A13" s="55">
        <v>88</v>
      </c>
      <c r="B13" s="17" t="s">
        <v>13</v>
      </c>
      <c r="C13" s="140" t="s">
        <v>269</v>
      </c>
      <c r="D13" s="57">
        <v>0.445833333333333</v>
      </c>
      <c r="E13" s="57">
        <v>0.516666666666667</v>
      </c>
      <c r="F13" s="57">
        <v>0.5375</v>
      </c>
      <c r="G13" s="140" t="s">
        <v>89</v>
      </c>
      <c r="H13" s="61" t="s">
        <v>131</v>
      </c>
      <c r="I13" s="61" t="s">
        <v>72</v>
      </c>
      <c r="J13" s="61" t="s">
        <v>733</v>
      </c>
      <c r="K13" s="61" t="s">
        <v>331</v>
      </c>
      <c r="L13" s="61" t="s">
        <v>332</v>
      </c>
      <c r="M13" s="64"/>
      <c r="N13" s="55">
        <v>88</v>
      </c>
      <c r="O13" s="63">
        <f>VLOOKUP(A13,HTcorescores,15)</f>
        <v>35.25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15.2</v>
      </c>
      <c r="S13" s="63">
        <f>VLOOKUP(A13,HTcorescores,19)</f>
        <v>0</v>
      </c>
      <c r="T13" s="63">
        <f>VLOOKUP(A13,HTcorescores,20)</f>
        <v>50.45</v>
      </c>
      <c r="U13" s="67">
        <f>RANK(T13,$T$3:$T$21,1)</f>
        <v>11</v>
      </c>
      <c r="V13" s="68">
        <f>VLOOKUP(A13,HTcorescores,21)</f>
        <v>0</v>
      </c>
    </row>
    <row r="14" s="47" customFormat="1" ht="30" customHeight="1" spans="1:22">
      <c r="A14" s="55">
        <v>100</v>
      </c>
      <c r="B14" s="17" t="s">
        <v>13</v>
      </c>
      <c r="C14" s="140" t="s">
        <v>269</v>
      </c>
      <c r="D14" s="57">
        <v>0.470833333333333</v>
      </c>
      <c r="E14" s="57">
        <v>0.533333333333333</v>
      </c>
      <c r="F14" s="57">
        <v>0.554166666666667</v>
      </c>
      <c r="G14" s="140" t="s">
        <v>271</v>
      </c>
      <c r="H14" s="61" t="s">
        <v>17</v>
      </c>
      <c r="I14" s="61" t="s">
        <v>31</v>
      </c>
      <c r="J14" s="61" t="s">
        <v>796</v>
      </c>
      <c r="K14" s="61" t="s">
        <v>797</v>
      </c>
      <c r="L14" s="77" t="s">
        <v>798</v>
      </c>
      <c r="M14" s="64"/>
      <c r="N14" s="55">
        <v>100</v>
      </c>
      <c r="O14" s="63">
        <f>VLOOKUP(A14,HTcorescores,15)</f>
        <v>40.75</v>
      </c>
      <c r="P14" s="63">
        <f>VLOOKUP(A14,HTcorescores,16)</f>
        <v>16</v>
      </c>
      <c r="Q14" s="63">
        <f>VLOOKUP(A14,HTcorescores,17)</f>
        <v>0</v>
      </c>
      <c r="R14" s="63">
        <f>VLOOKUP(A14,HTcorescores,18)</f>
        <v>28</v>
      </c>
      <c r="S14" s="63">
        <f>VLOOKUP(A14,HTcorescores,19)</f>
        <v>0</v>
      </c>
      <c r="T14" s="63">
        <f>VLOOKUP(A14,HTcorescores,20)</f>
        <v>84.75</v>
      </c>
      <c r="U14" s="67">
        <f>RANK(T14,$T$3:$T$21,1)</f>
        <v>12</v>
      </c>
      <c r="V14" s="68">
        <f>VLOOKUP(A14,HTcorescores,21)</f>
        <v>0</v>
      </c>
    </row>
    <row r="15" s="47" customFormat="1" ht="30" customHeight="1" spans="1:22">
      <c r="A15" s="55">
        <v>102</v>
      </c>
      <c r="B15" s="17" t="s">
        <v>13</v>
      </c>
      <c r="C15" s="140" t="s">
        <v>269</v>
      </c>
      <c r="D15" s="59">
        <v>0.474999999999999</v>
      </c>
      <c r="E15" s="57">
        <v>0.536111111111111</v>
      </c>
      <c r="F15" s="59">
        <v>0.556944444444444</v>
      </c>
      <c r="G15" s="140" t="s">
        <v>89</v>
      </c>
      <c r="H15" s="61" t="s">
        <v>111</v>
      </c>
      <c r="I15" s="61" t="s">
        <v>799</v>
      </c>
      <c r="J15" s="61" t="s">
        <v>801</v>
      </c>
      <c r="K15" s="61" t="s">
        <v>802</v>
      </c>
      <c r="L15" s="61" t="s">
        <v>803</v>
      </c>
      <c r="M15" s="64"/>
      <c r="N15" s="55">
        <v>102</v>
      </c>
      <c r="O15" s="63">
        <f>VLOOKUP(A15,HTcorescores,15)</f>
        <v>26.75</v>
      </c>
      <c r="P15" s="63">
        <f>VLOOKUP(A15,HTcorescores,16)</f>
        <v>20</v>
      </c>
      <c r="Q15" s="63">
        <f>VLOOKUP(A15,HTcorescores,17)</f>
        <v>21</v>
      </c>
      <c r="R15" s="63">
        <f>VLOOKUP(A15,HTcorescores,18)</f>
        <v>47.6</v>
      </c>
      <c r="S15" s="63">
        <f>VLOOKUP(A15,HTcorescores,19)</f>
        <v>40</v>
      </c>
      <c r="T15" s="63">
        <f>VLOOKUP(A15,HTcorescores,20)</f>
        <v>155.35</v>
      </c>
      <c r="U15" s="67">
        <f>RANK(T15,$T$3:$T$21,1)</f>
        <v>13</v>
      </c>
      <c r="V15" s="68">
        <f>VLOOKUP(A15,HTcorescores,21)</f>
        <v>0</v>
      </c>
    </row>
    <row r="16" s="47" customFormat="1" ht="30" customHeight="1" spans="1:22">
      <c r="A16" s="55">
        <v>84</v>
      </c>
      <c r="B16" s="17" t="s">
        <v>13</v>
      </c>
      <c r="C16" s="140" t="s">
        <v>269</v>
      </c>
      <c r="D16" s="57">
        <v>0.437499999999999</v>
      </c>
      <c r="E16" s="57">
        <v>0.511111111111111</v>
      </c>
      <c r="F16" s="57">
        <v>0.531944444444444</v>
      </c>
      <c r="G16" s="140" t="s">
        <v>271</v>
      </c>
      <c r="H16" s="61" t="s">
        <v>111</v>
      </c>
      <c r="I16" s="61" t="s">
        <v>72</v>
      </c>
      <c r="J16" s="61" t="s">
        <v>760</v>
      </c>
      <c r="K16" s="61" t="s">
        <v>761</v>
      </c>
      <c r="L16" s="61" t="s">
        <v>762</v>
      </c>
      <c r="M16" s="64"/>
      <c r="N16" s="55">
        <v>84</v>
      </c>
      <c r="O16" s="63">
        <f>VLOOKUP(A16,HTcorescores,15)</f>
        <v>40.5</v>
      </c>
      <c r="P16" s="63">
        <f>VLOOKUP(A16,HTcorescores,16)</f>
        <v>4</v>
      </c>
      <c r="Q16" s="63" t="str">
        <f>VLOOKUP(A16,HTcorescores,17)</f>
        <v>E</v>
      </c>
      <c r="R16" s="63" t="str">
        <f>VLOOKUP(A16,HTcorescores,18)</f>
        <v>E</v>
      </c>
      <c r="S16" s="63" t="str">
        <f>VLOOKUP(A16,HTcorescores,19)</f>
        <v>E</v>
      </c>
      <c r="T16" s="63" t="str">
        <f>VLOOKUP(A16,HTcorescores,20)</f>
        <v>E</v>
      </c>
      <c r="U16" s="67" t="s">
        <v>639</v>
      </c>
      <c r="V16" s="68">
        <f>VLOOKUP(A16,HTcorescores,21)</f>
        <v>0</v>
      </c>
    </row>
    <row r="17" s="47" customFormat="1" ht="30" customHeight="1" spans="1:22">
      <c r="A17" s="55">
        <v>90</v>
      </c>
      <c r="B17" s="17" t="s">
        <v>13</v>
      </c>
      <c r="C17" s="140" t="s">
        <v>269</v>
      </c>
      <c r="D17" s="59">
        <v>0.449999999999999</v>
      </c>
      <c r="E17" s="57">
        <v>0.519444444444444</v>
      </c>
      <c r="F17" s="59">
        <v>0.540277777777778</v>
      </c>
      <c r="G17" s="140" t="s">
        <v>271</v>
      </c>
      <c r="H17" s="61" t="s">
        <v>131</v>
      </c>
      <c r="I17" s="61" t="s">
        <v>72</v>
      </c>
      <c r="J17" s="61" t="s">
        <v>772</v>
      </c>
      <c r="K17" s="61" t="s">
        <v>773</v>
      </c>
      <c r="L17" s="61" t="s">
        <v>774</v>
      </c>
      <c r="M17" s="64"/>
      <c r="N17" s="55">
        <v>90</v>
      </c>
      <c r="O17" s="63">
        <f>VLOOKUP(A17,HTcorescores,15)</f>
        <v>31.75</v>
      </c>
      <c r="P17" s="63">
        <f>VLOOKUP(A17,HTcorescores,16)</f>
        <v>8</v>
      </c>
      <c r="Q17" s="63">
        <f>VLOOKUP(A17,HTcorescores,17)</f>
        <v>0</v>
      </c>
      <c r="R17" s="63" t="str">
        <f>VLOOKUP(A17,HTcorescores,18)</f>
        <v>E</v>
      </c>
      <c r="S17" s="63" t="str">
        <f>VLOOKUP(A17,HTcorescores,19)</f>
        <v>E</v>
      </c>
      <c r="T17" s="63" t="str">
        <f>VLOOKUP(A17,HTcorescores,20)</f>
        <v>E</v>
      </c>
      <c r="U17" s="67" t="s">
        <v>639</v>
      </c>
      <c r="V17" s="68">
        <f>VLOOKUP(A17,HTcorescores,21)</f>
        <v>0</v>
      </c>
    </row>
    <row r="18" s="47" customFormat="1" ht="30" customHeight="1" spans="1:22">
      <c r="A18" s="55">
        <v>96</v>
      </c>
      <c r="B18" s="17" t="s">
        <v>13</v>
      </c>
      <c r="C18" s="140" t="s">
        <v>269</v>
      </c>
      <c r="D18" s="57">
        <v>0.462499999999999</v>
      </c>
      <c r="E18" s="57">
        <v>0.527777777777778</v>
      </c>
      <c r="F18" s="57">
        <v>0.548611111111111</v>
      </c>
      <c r="G18" s="140" t="s">
        <v>89</v>
      </c>
      <c r="H18" s="61" t="s">
        <v>289</v>
      </c>
      <c r="I18" s="61" t="s">
        <v>786</v>
      </c>
      <c r="J18" s="61" t="s">
        <v>475</v>
      </c>
      <c r="K18" s="61" t="s">
        <v>155</v>
      </c>
      <c r="L18" s="61" t="s">
        <v>787</v>
      </c>
      <c r="M18" s="64"/>
      <c r="N18" s="55">
        <v>96</v>
      </c>
      <c r="O18" s="63">
        <f>VLOOKUP(A18,HTcorescores,15)</f>
        <v>46</v>
      </c>
      <c r="P18" s="63">
        <f>VLOOKUP(A18,HTcorescores,16)</f>
        <v>4</v>
      </c>
      <c r="Q18" s="63">
        <f>VLOOKUP(A18,HTcorescores,17)</f>
        <v>0</v>
      </c>
      <c r="R18" s="63">
        <f>VLOOKUP(A18,HTcorescores,18)</f>
        <v>9.6</v>
      </c>
      <c r="S18" s="63" t="str">
        <f>VLOOKUP(A18,HTcorescores,19)</f>
        <v>M/F 10</v>
      </c>
      <c r="T18" s="63" t="str">
        <f>VLOOKUP(A18,HTcorescores,20)</f>
        <v>E</v>
      </c>
      <c r="U18" s="67" t="s">
        <v>639</v>
      </c>
      <c r="V18" s="68">
        <f>VLOOKUP(A18,HTcorescores,21)</f>
        <v>0</v>
      </c>
    </row>
    <row r="19" s="47" customFormat="1" ht="30" customHeight="1" spans="1:22">
      <c r="A19" s="55">
        <v>98</v>
      </c>
      <c r="B19" s="17" t="s">
        <v>13</v>
      </c>
      <c r="C19" s="140" t="s">
        <v>269</v>
      </c>
      <c r="D19" s="59">
        <v>0.466666666666666</v>
      </c>
      <c r="E19" s="57">
        <v>0.530555555555556</v>
      </c>
      <c r="F19" s="59">
        <v>0.551388888888889</v>
      </c>
      <c r="G19" s="140" t="s">
        <v>89</v>
      </c>
      <c r="H19" s="61" t="s">
        <v>631</v>
      </c>
      <c r="I19" s="61" t="s">
        <v>791</v>
      </c>
      <c r="J19" s="61" t="s">
        <v>173</v>
      </c>
      <c r="K19" s="61" t="s">
        <v>155</v>
      </c>
      <c r="L19" s="61" t="s">
        <v>792</v>
      </c>
      <c r="M19" s="64"/>
      <c r="N19" s="55">
        <v>98</v>
      </c>
      <c r="O19" s="63">
        <f>VLOOKUP(A19,HTcorescores,15)</f>
        <v>36.25</v>
      </c>
      <c r="P19" s="63" t="str">
        <f>VLOOKUP(A19,HTcorescores,16)</f>
        <v>E</v>
      </c>
      <c r="Q19" s="63" t="str">
        <f>VLOOKUP(A19,HTcorescores,17)</f>
        <v>E</v>
      </c>
      <c r="R19" s="63" t="str">
        <f>VLOOKUP(A19,HTcorescores,18)</f>
        <v>E</v>
      </c>
      <c r="S19" s="63" t="str">
        <f>VLOOKUP(A19,HTcorescores,19)</f>
        <v>M/F 11</v>
      </c>
      <c r="T19" s="63" t="str">
        <f>VLOOKUP(A19,HTcorescores,20)</f>
        <v>E</v>
      </c>
      <c r="U19" s="67" t="s">
        <v>639</v>
      </c>
      <c r="V19" s="68">
        <f>VLOOKUP(A19,HTcorescores,21)</f>
        <v>0</v>
      </c>
    </row>
    <row r="20" s="47" customFormat="1" ht="30" customHeight="1" spans="1:22">
      <c r="A20" s="55">
        <v>136</v>
      </c>
      <c r="B20" s="17" t="s">
        <v>13</v>
      </c>
      <c r="C20" s="140" t="s">
        <v>269</v>
      </c>
      <c r="D20" s="57">
        <v>0.512499999999999</v>
      </c>
      <c r="E20" s="57">
        <v>0.601388888888889</v>
      </c>
      <c r="F20" s="57">
        <v>0.622222222222222</v>
      </c>
      <c r="G20" s="140" t="s">
        <v>271</v>
      </c>
      <c r="H20" s="61" t="s">
        <v>256</v>
      </c>
      <c r="I20" s="61" t="s">
        <v>865</v>
      </c>
      <c r="J20" s="61" t="s">
        <v>210</v>
      </c>
      <c r="K20" s="61" t="s">
        <v>866</v>
      </c>
      <c r="L20" s="61" t="s">
        <v>867</v>
      </c>
      <c r="M20" s="64"/>
      <c r="N20" s="55">
        <v>136</v>
      </c>
      <c r="O20" s="63">
        <f>VLOOKUP(A20,HTcorescores,15)</f>
        <v>34.5</v>
      </c>
      <c r="P20" s="63">
        <f>VLOOKUP(A20,HTcorescores,16)</f>
        <v>4</v>
      </c>
      <c r="Q20" s="63">
        <f>VLOOKUP(A20,HTcorescores,17)</f>
        <v>0</v>
      </c>
      <c r="R20" s="63" t="str">
        <f>VLOOKUP(A20,HTcorescores,18)</f>
        <v>E</v>
      </c>
      <c r="S20" s="63" t="str">
        <f>VLOOKUP(A20,HTcorescores,19)</f>
        <v>E</v>
      </c>
      <c r="T20" s="63" t="str">
        <f>VLOOKUP(A20,HTcorescores,20)</f>
        <v>E</v>
      </c>
      <c r="U20" s="67" t="s">
        <v>639</v>
      </c>
      <c r="V20" s="68">
        <f>VLOOKUP(A20,HTcorescores,21)</f>
        <v>0</v>
      </c>
    </row>
    <row r="21" s="47" customFormat="1" ht="30" customHeight="1" spans="1:22">
      <c r="A21" s="55">
        <v>86</v>
      </c>
      <c r="B21" s="17" t="s">
        <v>13</v>
      </c>
      <c r="C21" s="140" t="s">
        <v>269</v>
      </c>
      <c r="D21" s="59">
        <v>0.441666666666666</v>
      </c>
      <c r="E21" s="57">
        <v>0.513888888888889</v>
      </c>
      <c r="F21" s="59">
        <v>0.534722222222222</v>
      </c>
      <c r="G21" s="209" t="s">
        <v>271</v>
      </c>
      <c r="H21" s="210" t="s">
        <v>741</v>
      </c>
      <c r="I21" s="61" t="s">
        <v>72</v>
      </c>
      <c r="J21" s="210" t="s">
        <v>232</v>
      </c>
      <c r="K21" s="210" t="s">
        <v>765</v>
      </c>
      <c r="L21" s="210" t="s">
        <v>766</v>
      </c>
      <c r="M21" s="64"/>
      <c r="N21" s="55">
        <v>86</v>
      </c>
      <c r="O21" s="63" t="str">
        <f>VLOOKUP(A21,HTcorescores,15)</f>
        <v>W/D</v>
      </c>
      <c r="P21" s="63" t="str">
        <f>VLOOKUP(A21,HTcorescores,16)</f>
        <v>W/D</v>
      </c>
      <c r="Q21" s="63" t="str">
        <f>VLOOKUP(A21,HTcorescores,17)</f>
        <v>W/D</v>
      </c>
      <c r="R21" s="63" t="str">
        <f>VLOOKUP(A21,HTcorescores,18)</f>
        <v>W/D</v>
      </c>
      <c r="S21" s="63" t="str">
        <f>VLOOKUP(A21,HTcorescores,19)</f>
        <v>W/D</v>
      </c>
      <c r="T21" s="63" t="str">
        <f>VLOOKUP(A21,HTcorescores,20)</f>
        <v>W/D</v>
      </c>
      <c r="U21" s="67" t="s">
        <v>169</v>
      </c>
      <c r="V21" s="68">
        <f>VLOOKUP(A21,HTcorescores,21)</f>
        <v>0</v>
      </c>
    </row>
  </sheetData>
  <sortState ref="A3:V21">
    <sortCondition ref="U3:U21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6" fitToHeight="0" orientation="landscape"/>
  <headerFoot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1"/>
  <sheetViews>
    <sheetView topLeftCell="L1" workbookViewId="0">
      <selection activeCell="U8" sqref="U8"/>
    </sheetView>
  </sheetViews>
  <sheetFormatPr defaultColWidth="9.1047619047619" defaultRowHeight="15"/>
  <cols>
    <col min="1" max="1" width="10.1047619047619" style="48" customWidth="1"/>
    <col min="2" max="2" width="7.43809523809524" style="48" customWidth="1"/>
    <col min="3" max="3" width="9" style="179" customWidth="1"/>
    <col min="4" max="4" width="10.6666666666667" style="48" customWidth="1"/>
    <col min="5" max="6" width="6" style="48" customWidth="1"/>
    <col min="7" max="7" width="3.78095238095238" style="48" customWidth="1"/>
    <col min="8" max="8" width="40.6666666666667" style="49" customWidth="1"/>
    <col min="9" max="9" width="24" style="49" customWidth="1"/>
    <col min="10" max="10" width="12.3333333333333" style="49" customWidth="1"/>
    <col min="11" max="11" width="13.2190476190476" style="49" customWidth="1"/>
    <col min="12" max="12" width="29.552380952381" style="49" customWidth="1"/>
    <col min="13" max="13" width="8.78095238095238" style="48" customWidth="1"/>
    <col min="14" max="15" width="8.78095238095238" style="49" customWidth="1"/>
    <col min="16" max="16" width="10.2190476190476" style="48" customWidth="1"/>
    <col min="17" max="20" width="9.1047619047619" style="49"/>
    <col min="21" max="21" width="9.57142857142857" style="50"/>
    <col min="22" max="22" width="10.4380952380952" style="49" customWidth="1"/>
    <col min="23" max="16384" width="9.1047619047619" style="49"/>
  </cols>
  <sheetData>
    <row r="1" ht="29.25" customHeight="1" spans="1:16">
      <c r="A1" s="51" t="s">
        <v>1026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6" customFormat="1" ht="45" spans="1:22">
      <c r="A2" s="52" t="s">
        <v>608</v>
      </c>
      <c r="B2" s="52" t="s">
        <v>1</v>
      </c>
      <c r="C2" s="183" t="s">
        <v>609</v>
      </c>
      <c r="D2" s="53" t="s">
        <v>610</v>
      </c>
      <c r="E2" s="53" t="s">
        <v>3</v>
      </c>
      <c r="F2" s="53" t="s">
        <v>4</v>
      </c>
      <c r="G2" s="53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3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s="47" customFormat="1" ht="30" customHeight="1" spans="1:22">
      <c r="A3" s="55">
        <v>129</v>
      </c>
      <c r="B3" s="17" t="s">
        <v>87</v>
      </c>
      <c r="C3" s="140" t="s">
        <v>269</v>
      </c>
      <c r="D3" s="59">
        <v>0.508333333333332</v>
      </c>
      <c r="E3" s="202">
        <v>0.591666666666667</v>
      </c>
      <c r="F3" s="202">
        <v>0.6125</v>
      </c>
      <c r="G3" s="140" t="s">
        <v>271</v>
      </c>
      <c r="H3" s="61" t="s">
        <v>289</v>
      </c>
      <c r="I3" s="61" t="s">
        <v>794</v>
      </c>
      <c r="J3" s="61" t="s">
        <v>848</v>
      </c>
      <c r="K3" s="61" t="s">
        <v>66</v>
      </c>
      <c r="L3" s="61" t="s">
        <v>403</v>
      </c>
      <c r="M3" s="17"/>
      <c r="N3" s="55">
        <v>129</v>
      </c>
      <c r="O3" s="63">
        <f>VLOOKUP(A3,HTcorescores,15)</f>
        <v>24.25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1.2</v>
      </c>
      <c r="S3" s="63">
        <f>VLOOKUP(A3,HTcorescores,19)</f>
        <v>0</v>
      </c>
      <c r="T3" s="63">
        <f>VLOOKUP(A3,HTcorescores,20)</f>
        <v>25.45</v>
      </c>
      <c r="U3" s="67">
        <f>RANK(T3,$T$3:$T$21,1)</f>
        <v>1</v>
      </c>
      <c r="V3" s="68">
        <f>VLOOKUP(A3,HTcorescores,21)</f>
        <v>0</v>
      </c>
    </row>
    <row r="4" s="47" customFormat="1" ht="30" customHeight="1" spans="1:22">
      <c r="A4" s="55">
        <v>121</v>
      </c>
      <c r="B4" s="17" t="s">
        <v>87</v>
      </c>
      <c r="C4" s="140" t="s">
        <v>269</v>
      </c>
      <c r="D4" s="59">
        <v>0.499999999999999</v>
      </c>
      <c r="E4" s="202">
        <v>0.5625</v>
      </c>
      <c r="F4" s="202">
        <v>0.583333333333333</v>
      </c>
      <c r="G4" s="140" t="s">
        <v>89</v>
      </c>
      <c r="H4" s="61" t="s">
        <v>26</v>
      </c>
      <c r="I4" s="61" t="s">
        <v>302</v>
      </c>
      <c r="J4" s="61" t="s">
        <v>669</v>
      </c>
      <c r="K4" s="61" t="s">
        <v>670</v>
      </c>
      <c r="L4" s="61" t="s">
        <v>836</v>
      </c>
      <c r="M4" s="17"/>
      <c r="N4" s="55">
        <v>121</v>
      </c>
      <c r="O4" s="63">
        <f>VLOOKUP(A4,HTcorescores,15)</f>
        <v>26.25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2.4</v>
      </c>
      <c r="S4" s="63">
        <f>VLOOKUP(A4,HTcorescores,19)</f>
        <v>0</v>
      </c>
      <c r="T4" s="63">
        <f>VLOOKUP(A4,HTcorescores,20)</f>
        <v>28.65</v>
      </c>
      <c r="U4" s="67">
        <f>RANK(T4,$T$3:$T$21,1)</f>
        <v>2</v>
      </c>
      <c r="V4" s="68">
        <f>VLOOKUP(A4,HTcorescores,21)</f>
        <v>0</v>
      </c>
    </row>
    <row r="5" s="47" customFormat="1" ht="30" customHeight="1" spans="1:22">
      <c r="A5" s="55">
        <v>140</v>
      </c>
      <c r="B5" s="17" t="s">
        <v>87</v>
      </c>
      <c r="C5" s="140" t="s">
        <v>269</v>
      </c>
      <c r="D5" s="57">
        <v>0.520833333333332</v>
      </c>
      <c r="E5" s="57">
        <v>0.608333333333333</v>
      </c>
      <c r="F5" s="57">
        <v>0.629166666666667</v>
      </c>
      <c r="G5" s="140" t="s">
        <v>89</v>
      </c>
      <c r="H5" s="61" t="s">
        <v>17</v>
      </c>
      <c r="I5" s="61" t="s">
        <v>31</v>
      </c>
      <c r="J5" s="61" t="s">
        <v>296</v>
      </c>
      <c r="K5" s="61" t="s">
        <v>872</v>
      </c>
      <c r="L5" s="77" t="s">
        <v>873</v>
      </c>
      <c r="M5" s="17"/>
      <c r="N5" s="55">
        <v>140</v>
      </c>
      <c r="O5" s="63">
        <f>VLOOKUP(A5,HTcorescores,15)</f>
        <v>25</v>
      </c>
      <c r="P5" s="63">
        <f>VLOOKUP(A5,HTcorescores,16)</f>
        <v>4</v>
      </c>
      <c r="Q5" s="63">
        <f>VLOOKUP(A5,HTcorescores,17)</f>
        <v>0</v>
      </c>
      <c r="R5" s="63">
        <f>VLOOKUP(A5,HTcorescores,18)</f>
        <v>1.6</v>
      </c>
      <c r="S5" s="63">
        <f>VLOOKUP(A5,HTcorescores,19)</f>
        <v>0</v>
      </c>
      <c r="T5" s="63">
        <f>VLOOKUP(A5,HTcorescores,20)</f>
        <v>30.6</v>
      </c>
      <c r="U5" s="67">
        <f>RANK(T5,$T$3:$T$21,1)</f>
        <v>3</v>
      </c>
      <c r="V5" s="68">
        <f>VLOOKUP(A5,HTcorescores,21)</f>
        <v>0</v>
      </c>
    </row>
    <row r="6" s="47" customFormat="1" ht="30" customHeight="1" spans="1:22">
      <c r="A6" s="55">
        <v>133</v>
      </c>
      <c r="B6" s="17" t="s">
        <v>87</v>
      </c>
      <c r="C6" s="140" t="s">
        <v>269</v>
      </c>
      <c r="D6" s="57">
        <v>0.512499999999999</v>
      </c>
      <c r="E6" s="202">
        <v>0.597222222222222</v>
      </c>
      <c r="F6" s="202">
        <v>0.618055555555556</v>
      </c>
      <c r="G6" s="140" t="s">
        <v>89</v>
      </c>
      <c r="H6" s="61" t="s">
        <v>631</v>
      </c>
      <c r="I6" s="61" t="s">
        <v>791</v>
      </c>
      <c r="J6" s="61" t="s">
        <v>232</v>
      </c>
      <c r="K6" s="61" t="s">
        <v>859</v>
      </c>
      <c r="L6" s="61" t="s">
        <v>860</v>
      </c>
      <c r="M6" s="17"/>
      <c r="N6" s="55">
        <v>133</v>
      </c>
      <c r="O6" s="63">
        <f>VLOOKUP(A6,HTcorescores,15)</f>
        <v>27.75</v>
      </c>
      <c r="P6" s="63">
        <f>VLOOKUP(A6,HTcorescores,16)</f>
        <v>4</v>
      </c>
      <c r="Q6" s="63">
        <f>VLOOKUP(A6,HTcorescores,17)</f>
        <v>0</v>
      </c>
      <c r="R6" s="63">
        <f>VLOOKUP(A6,HTcorescores,18)</f>
        <v>0</v>
      </c>
      <c r="S6" s="63">
        <f>VLOOKUP(A6,HTcorescores,19)</f>
        <v>0</v>
      </c>
      <c r="T6" s="63">
        <f>VLOOKUP(A6,HTcorescores,20)</f>
        <v>31.75</v>
      </c>
      <c r="U6" s="67">
        <f>RANK(T6,$T$3:$T$21,1)</f>
        <v>4</v>
      </c>
      <c r="V6" s="68">
        <f>VLOOKUP(A6,HTcorescores,21)</f>
        <v>0</v>
      </c>
    </row>
    <row r="7" s="47" customFormat="1" ht="30" customHeight="1" spans="1:22">
      <c r="A7" s="55">
        <v>145</v>
      </c>
      <c r="B7" s="17" t="s">
        <v>87</v>
      </c>
      <c r="C7" s="140" t="s">
        <v>269</v>
      </c>
      <c r="D7" s="57">
        <v>0.529166666666666</v>
      </c>
      <c r="E7" s="57">
        <v>0.615277777777778</v>
      </c>
      <c r="F7" s="57">
        <v>0.636111111111111</v>
      </c>
      <c r="G7" s="140" t="s">
        <v>89</v>
      </c>
      <c r="H7" s="61" t="s">
        <v>256</v>
      </c>
      <c r="I7" s="61" t="s">
        <v>816</v>
      </c>
      <c r="J7" s="61" t="s">
        <v>138</v>
      </c>
      <c r="K7" s="61" t="s">
        <v>880</v>
      </c>
      <c r="L7" s="61" t="s">
        <v>881</v>
      </c>
      <c r="M7" s="17"/>
      <c r="N7" s="55">
        <v>145</v>
      </c>
      <c r="O7" s="63">
        <f>VLOOKUP(A7,HTcorescores,15)</f>
        <v>32.25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0</v>
      </c>
      <c r="S7" s="63">
        <f>VLOOKUP(A7,HTcorescores,19)</f>
        <v>0</v>
      </c>
      <c r="T7" s="63">
        <f>VLOOKUP(A7,HTcorescores,20)</f>
        <v>32.25</v>
      </c>
      <c r="U7" s="67">
        <f>RANK(T7,$T$3:$T$21,1)</f>
        <v>5</v>
      </c>
      <c r="V7" s="68">
        <f>VLOOKUP(A7,HTcorescores,21)</f>
        <v>0</v>
      </c>
    </row>
    <row r="8" s="47" customFormat="1" ht="30" customHeight="1" spans="1:22">
      <c r="A8" s="55">
        <v>109</v>
      </c>
      <c r="B8" s="17" t="s">
        <v>87</v>
      </c>
      <c r="C8" s="140" t="s">
        <v>269</v>
      </c>
      <c r="D8" s="57">
        <v>0.487499999999999</v>
      </c>
      <c r="E8" s="202">
        <v>0.545833333333333</v>
      </c>
      <c r="F8" s="202">
        <v>0.566666666666667</v>
      </c>
      <c r="G8" s="140" t="s">
        <v>271</v>
      </c>
      <c r="H8" s="201" t="s">
        <v>182</v>
      </c>
      <c r="I8" s="61" t="s">
        <v>72</v>
      </c>
      <c r="J8" s="61" t="s">
        <v>415</v>
      </c>
      <c r="K8" s="61" t="s">
        <v>314</v>
      </c>
      <c r="L8" s="61" t="s">
        <v>315</v>
      </c>
      <c r="M8" s="17"/>
      <c r="N8" s="55">
        <v>109</v>
      </c>
      <c r="O8" s="63">
        <f>VLOOKUP(A8,HTcorescores,15)</f>
        <v>32.75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32.75</v>
      </c>
      <c r="U8" s="67">
        <f>RANK(T8,$T$3:$T$21,1)</f>
        <v>6</v>
      </c>
      <c r="V8" s="68">
        <f>VLOOKUP(A8,HTcorescores,21)</f>
        <v>0</v>
      </c>
    </row>
    <row r="9" s="47" customFormat="1" ht="30" customHeight="1" spans="1:22">
      <c r="A9" s="55">
        <v>166</v>
      </c>
      <c r="B9" s="17" t="s">
        <v>87</v>
      </c>
      <c r="C9" s="140" t="s">
        <v>269</v>
      </c>
      <c r="D9" s="59">
        <v>0.558333333333332</v>
      </c>
      <c r="E9" s="57">
        <v>0.643055555555555</v>
      </c>
      <c r="F9" s="57">
        <v>0.663888888888888</v>
      </c>
      <c r="G9" s="199" t="s">
        <v>271</v>
      </c>
      <c r="H9" s="200" t="s">
        <v>619</v>
      </c>
      <c r="I9" s="200" t="s">
        <v>830</v>
      </c>
      <c r="J9" s="200" t="s">
        <v>415</v>
      </c>
      <c r="K9" s="200" t="s">
        <v>918</v>
      </c>
      <c r="L9" s="200" t="s">
        <v>919</v>
      </c>
      <c r="M9" s="17"/>
      <c r="N9" s="55">
        <v>166</v>
      </c>
      <c r="O9" s="63">
        <f>VLOOKUP(A9,HTcorescores,15)</f>
        <v>35</v>
      </c>
      <c r="P9" s="63">
        <f>VLOOKUP(A9,HTcorescores,16)</f>
        <v>0</v>
      </c>
      <c r="Q9" s="63">
        <f>VLOOKUP(A9,HTcorescores,17)</f>
        <v>0</v>
      </c>
      <c r="R9" s="63">
        <f>VLOOKUP(A9,HTcorescores,18)</f>
        <v>0</v>
      </c>
      <c r="S9" s="63">
        <f>VLOOKUP(A9,HTcorescores,19)</f>
        <v>0</v>
      </c>
      <c r="T9" s="63">
        <f>VLOOKUP(A9,HTcorescores,20)</f>
        <v>35</v>
      </c>
      <c r="U9" s="67">
        <f>RANK(T9,$T$3:$T$21,1)</f>
        <v>7</v>
      </c>
      <c r="V9" s="68">
        <f>VLOOKUP(A9,HTcorescores,21)</f>
        <v>0</v>
      </c>
    </row>
    <row r="10" s="47" customFormat="1" ht="30" customHeight="1" spans="1:22">
      <c r="A10" s="55">
        <v>157</v>
      </c>
      <c r="B10" s="17" t="s">
        <v>87</v>
      </c>
      <c r="C10" s="140" t="s">
        <v>269</v>
      </c>
      <c r="D10" s="57">
        <v>0.545833333333332</v>
      </c>
      <c r="E10" s="57">
        <v>0.630555555555555</v>
      </c>
      <c r="F10" s="202">
        <v>0.651388888888889</v>
      </c>
      <c r="G10" s="140" t="s">
        <v>271</v>
      </c>
      <c r="H10" s="61" t="s">
        <v>111</v>
      </c>
      <c r="I10" s="61" t="s">
        <v>845</v>
      </c>
      <c r="J10" s="61" t="s">
        <v>908</v>
      </c>
      <c r="K10" s="61" t="s">
        <v>152</v>
      </c>
      <c r="L10" s="61" t="s">
        <v>909</v>
      </c>
      <c r="M10" s="17"/>
      <c r="N10" s="55">
        <v>157</v>
      </c>
      <c r="O10" s="63">
        <f>VLOOKUP(A10,HTcorescores,15)</f>
        <v>32.5</v>
      </c>
      <c r="P10" s="63">
        <f>VLOOKUP(A10,HTcorescores,16)</f>
        <v>4</v>
      </c>
      <c r="Q10" s="63">
        <f>VLOOKUP(A10,HTcorescores,17)</f>
        <v>0</v>
      </c>
      <c r="R10" s="63">
        <f>VLOOKUP(A10,HTcorescores,18)</f>
        <v>0</v>
      </c>
      <c r="S10" s="63">
        <f>VLOOKUP(A10,HTcorescores,19)</f>
        <v>0</v>
      </c>
      <c r="T10" s="63">
        <f>VLOOKUP(A10,HTcorescores,20)</f>
        <v>36.5</v>
      </c>
      <c r="U10" s="67">
        <f>RANK(T10,$T$3:$T$21,1)</f>
        <v>8</v>
      </c>
      <c r="V10" s="68">
        <f>VLOOKUP(A10,HTcorescores,21)</f>
        <v>0</v>
      </c>
    </row>
    <row r="11" s="47" customFormat="1" ht="30" customHeight="1" spans="1:22">
      <c r="A11" s="55">
        <v>147</v>
      </c>
      <c r="B11" s="17" t="s">
        <v>87</v>
      </c>
      <c r="C11" s="140" t="s">
        <v>269</v>
      </c>
      <c r="D11" s="59">
        <v>0.533333333333332</v>
      </c>
      <c r="E11" s="57">
        <v>0.618055555555556</v>
      </c>
      <c r="F11" s="57">
        <v>0.638888888888889</v>
      </c>
      <c r="G11" s="199" t="s">
        <v>271</v>
      </c>
      <c r="H11" s="200" t="s">
        <v>619</v>
      </c>
      <c r="I11" s="200" t="s">
        <v>821</v>
      </c>
      <c r="J11" s="200" t="s">
        <v>84</v>
      </c>
      <c r="K11" s="200" t="s">
        <v>884</v>
      </c>
      <c r="L11" s="200" t="s">
        <v>885</v>
      </c>
      <c r="M11" s="17"/>
      <c r="N11" s="55">
        <v>147</v>
      </c>
      <c r="O11" s="63">
        <f>VLOOKUP(A11,HTcorescores,15)</f>
        <v>36.5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1.6</v>
      </c>
      <c r="S11" s="63">
        <f>VLOOKUP(A11,HTcorescores,19)</f>
        <v>0</v>
      </c>
      <c r="T11" s="63">
        <f>VLOOKUP(A11,HTcorescores,20)</f>
        <v>38.1</v>
      </c>
      <c r="U11" s="67">
        <f>RANK(T11,$T$3:$T$21,1)</f>
        <v>9</v>
      </c>
      <c r="V11" s="68">
        <f>VLOOKUP(A11,HTcorescores,21)</f>
        <v>0</v>
      </c>
    </row>
    <row r="12" s="47" customFormat="1" ht="30" customHeight="1" spans="1:22">
      <c r="A12" s="55">
        <v>117</v>
      </c>
      <c r="B12" s="17" t="s">
        <v>87</v>
      </c>
      <c r="C12" s="140" t="s">
        <v>269</v>
      </c>
      <c r="D12" s="57">
        <v>0.495833333333332</v>
      </c>
      <c r="E12" s="202">
        <v>0.556944444444444</v>
      </c>
      <c r="F12" s="202">
        <v>0.577777777777778</v>
      </c>
      <c r="G12" s="140" t="s">
        <v>89</v>
      </c>
      <c r="H12" s="61" t="s">
        <v>26</v>
      </c>
      <c r="I12" s="61" t="s">
        <v>72</v>
      </c>
      <c r="J12" s="61" t="s">
        <v>299</v>
      </c>
      <c r="K12" s="61" t="s">
        <v>300</v>
      </c>
      <c r="L12" s="61" t="s">
        <v>827</v>
      </c>
      <c r="M12" s="17"/>
      <c r="N12" s="55">
        <v>117</v>
      </c>
      <c r="O12" s="63">
        <f>VLOOKUP(A12,HTcorescores,15)</f>
        <v>41.5</v>
      </c>
      <c r="P12" s="63">
        <f>VLOOKUP(A12,HTcorescores,16)</f>
        <v>12</v>
      </c>
      <c r="Q12" s="63">
        <f>VLOOKUP(A12,HTcorescores,17)</f>
        <v>0</v>
      </c>
      <c r="R12" s="63">
        <f>VLOOKUP(A12,HTcorescores,18)</f>
        <v>14</v>
      </c>
      <c r="S12" s="63">
        <f>VLOOKUP(A12,HTcorescores,19)</f>
        <v>0</v>
      </c>
      <c r="T12" s="63">
        <f>VLOOKUP(A12,HTcorescores,20)</f>
        <v>67.5</v>
      </c>
      <c r="U12" s="67">
        <f>RANK(T12,$T$3:$T$21,1)</f>
        <v>10</v>
      </c>
      <c r="V12" s="68">
        <f>VLOOKUP(A12,HTcorescores,21)</f>
        <v>0</v>
      </c>
    </row>
    <row r="13" s="47" customFormat="1" ht="30" customHeight="1" spans="1:22">
      <c r="A13" s="55">
        <v>163</v>
      </c>
      <c r="B13" s="17" t="s">
        <v>87</v>
      </c>
      <c r="C13" s="140" t="s">
        <v>269</v>
      </c>
      <c r="D13" s="57">
        <v>0.554166666666666</v>
      </c>
      <c r="E13" s="57">
        <v>0.638888888888889</v>
      </c>
      <c r="F13" s="57">
        <v>0.659722222222222</v>
      </c>
      <c r="G13" s="140" t="s">
        <v>271</v>
      </c>
      <c r="H13" s="61" t="s">
        <v>256</v>
      </c>
      <c r="I13" s="61" t="s">
        <v>865</v>
      </c>
      <c r="J13" s="61" t="s">
        <v>84</v>
      </c>
      <c r="K13" s="61" t="s">
        <v>257</v>
      </c>
      <c r="L13" s="61" t="s">
        <v>915</v>
      </c>
      <c r="M13" s="17"/>
      <c r="N13" s="55">
        <v>163</v>
      </c>
      <c r="O13" s="63">
        <f>VLOOKUP(A13,HTcorescores,15)</f>
        <v>31.5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4</v>
      </c>
      <c r="S13" s="63">
        <f>VLOOKUP(A13,HTcorescores,19)</f>
        <v>40</v>
      </c>
      <c r="T13" s="63">
        <f>VLOOKUP(A13,HTcorescores,20)</f>
        <v>75.5</v>
      </c>
      <c r="U13" s="67">
        <f>RANK(T13,$T$3:$T$21,1)</f>
        <v>11</v>
      </c>
      <c r="V13" s="68">
        <f>VLOOKUP(A13,HTcorescores,21)</f>
        <v>0</v>
      </c>
    </row>
    <row r="14" s="47" customFormat="1" ht="30" customHeight="1" spans="1:22">
      <c r="A14" s="55">
        <v>137</v>
      </c>
      <c r="B14" s="17" t="s">
        <v>87</v>
      </c>
      <c r="C14" s="140" t="s">
        <v>269</v>
      </c>
      <c r="D14" s="59">
        <v>0.516666666666666</v>
      </c>
      <c r="E14" s="202">
        <v>0.602777777777778</v>
      </c>
      <c r="F14" s="202">
        <v>0.623611111111111</v>
      </c>
      <c r="G14" s="205" t="s">
        <v>271</v>
      </c>
      <c r="H14" s="174" t="s">
        <v>101</v>
      </c>
      <c r="I14" s="174" t="s">
        <v>101</v>
      </c>
      <c r="J14" s="174" t="s">
        <v>370</v>
      </c>
      <c r="K14" s="174" t="s">
        <v>868</v>
      </c>
      <c r="L14" s="174" t="s">
        <v>869</v>
      </c>
      <c r="M14" s="17"/>
      <c r="N14" s="55">
        <v>137</v>
      </c>
      <c r="O14" s="63">
        <f>VLOOKUP(A14,HTcorescores,15)</f>
        <v>28.5</v>
      </c>
      <c r="P14" s="63">
        <f>VLOOKUP(A14,HTcorescores,16)</f>
        <v>0</v>
      </c>
      <c r="Q14" s="63">
        <f>VLOOKUP(A14,HTcorescores,17)</f>
        <v>0</v>
      </c>
      <c r="R14" s="63">
        <f>VLOOKUP(A14,HTcorescores,18)</f>
        <v>22.4</v>
      </c>
      <c r="S14" s="63">
        <f>VLOOKUP(A14,HTcorescores,19)</f>
        <v>60</v>
      </c>
      <c r="T14" s="63">
        <f>VLOOKUP(A14,HTcorescores,20)</f>
        <v>110.9</v>
      </c>
      <c r="U14" s="67">
        <f>RANK(T14,$T$3:$T$21,1)</f>
        <v>12</v>
      </c>
      <c r="V14" s="68">
        <f>VLOOKUP(A14,HTcorescores,21)</f>
        <v>0</v>
      </c>
    </row>
    <row r="15" s="47" customFormat="1" ht="30" customHeight="1" spans="1:22">
      <c r="A15" s="55">
        <v>154</v>
      </c>
      <c r="B15" s="17" t="s">
        <v>87</v>
      </c>
      <c r="C15" s="140" t="s">
        <v>269</v>
      </c>
      <c r="D15" s="59">
        <v>0.541666666666666</v>
      </c>
      <c r="E15" s="57">
        <v>0.626388888888889</v>
      </c>
      <c r="F15" s="57">
        <v>0.647222222222223</v>
      </c>
      <c r="G15" s="140" t="s">
        <v>89</v>
      </c>
      <c r="H15" s="61" t="s">
        <v>631</v>
      </c>
      <c r="I15" s="61" t="s">
        <v>832</v>
      </c>
      <c r="J15" s="61" t="s">
        <v>84</v>
      </c>
      <c r="K15" s="61" t="s">
        <v>900</v>
      </c>
      <c r="L15" s="61" t="s">
        <v>901</v>
      </c>
      <c r="M15" s="17"/>
      <c r="N15" s="55">
        <v>154</v>
      </c>
      <c r="O15" s="63">
        <f>VLOOKUP(A15,HTcorescores,15)</f>
        <v>28.25</v>
      </c>
      <c r="P15" s="63">
        <f>VLOOKUP(A15,HTcorescores,16)</f>
        <v>4</v>
      </c>
      <c r="Q15" s="63">
        <f>VLOOKUP(A15,HTcorescores,17)</f>
        <v>0</v>
      </c>
      <c r="R15" s="63">
        <f>VLOOKUP(A15,HTcorescores,18)</f>
        <v>63.2</v>
      </c>
      <c r="S15" s="63">
        <f>VLOOKUP(A15,HTcorescores,19)</f>
        <v>20</v>
      </c>
      <c r="T15" s="63">
        <f>VLOOKUP(A15,HTcorescores,20)</f>
        <v>115.45</v>
      </c>
      <c r="U15" s="67">
        <f>RANK(T15,$T$3:$T$21,1)</f>
        <v>13</v>
      </c>
      <c r="V15" s="68">
        <f>VLOOKUP(A15,HTcorescores,21)</f>
        <v>0</v>
      </c>
    </row>
    <row r="16" s="47" customFormat="1" ht="30" customHeight="1" spans="1:22">
      <c r="A16" s="55">
        <v>105</v>
      </c>
      <c r="B16" s="17" t="s">
        <v>87</v>
      </c>
      <c r="C16" s="140" t="s">
        <v>269</v>
      </c>
      <c r="D16" s="59">
        <v>0.483333333333332</v>
      </c>
      <c r="E16" s="202">
        <v>0.540277777777778</v>
      </c>
      <c r="F16" s="202">
        <v>0.561111111111111</v>
      </c>
      <c r="G16" s="209" t="s">
        <v>271</v>
      </c>
      <c r="H16" s="210" t="s">
        <v>741</v>
      </c>
      <c r="I16" s="61" t="s">
        <v>72</v>
      </c>
      <c r="J16" s="210" t="s">
        <v>767</v>
      </c>
      <c r="K16" s="210" t="s">
        <v>809</v>
      </c>
      <c r="L16" s="210" t="s">
        <v>810</v>
      </c>
      <c r="M16" s="17"/>
      <c r="N16" s="55">
        <v>105</v>
      </c>
      <c r="O16" s="63">
        <f>VLOOKUP(A16,HTcorescores,15)</f>
        <v>30.75</v>
      </c>
      <c r="P16" s="63">
        <f>VLOOKUP(A16,HTcorescores,16)</f>
        <v>4</v>
      </c>
      <c r="Q16" s="63">
        <f>VLOOKUP(A16,HTcorescores,17)</f>
        <v>0</v>
      </c>
      <c r="R16" s="63">
        <f>VLOOKUP(A16,HTcorescores,18)</f>
        <v>8</v>
      </c>
      <c r="S16" s="63" t="str">
        <f>VLOOKUP(A16,HTcorescores,19)</f>
        <v>M/F 10</v>
      </c>
      <c r="T16" s="63" t="str">
        <f>VLOOKUP(A16,HTcorescores,20)</f>
        <v>E</v>
      </c>
      <c r="U16" s="67" t="s">
        <v>639</v>
      </c>
      <c r="V16" s="68">
        <f>VLOOKUP(A16,HTcorescores,21)</f>
        <v>0</v>
      </c>
    </row>
    <row r="17" s="47" customFormat="1" ht="30" customHeight="1" spans="1:22">
      <c r="A17" s="55">
        <v>113</v>
      </c>
      <c r="B17" s="17" t="s">
        <v>87</v>
      </c>
      <c r="C17" s="140" t="s">
        <v>269</v>
      </c>
      <c r="D17" s="59">
        <v>0.491666666666666</v>
      </c>
      <c r="E17" s="202">
        <v>0.551388888888889</v>
      </c>
      <c r="F17" s="202">
        <v>0.572222222222222</v>
      </c>
      <c r="G17" s="140" t="s">
        <v>271</v>
      </c>
      <c r="H17" s="61" t="s">
        <v>71</v>
      </c>
      <c r="I17" s="61" t="s">
        <v>1025</v>
      </c>
      <c r="J17" s="61" t="s">
        <v>822</v>
      </c>
      <c r="K17" s="61" t="s">
        <v>823</v>
      </c>
      <c r="L17" s="61" t="s">
        <v>824</v>
      </c>
      <c r="M17" s="17"/>
      <c r="N17" s="55">
        <v>113</v>
      </c>
      <c r="O17" s="63">
        <f>VLOOKUP(A17,HTcorescores,15)</f>
        <v>44</v>
      </c>
      <c r="P17" s="63">
        <f>VLOOKUP(A17,HTcorescores,16)</f>
        <v>4</v>
      </c>
      <c r="Q17" s="63">
        <f>VLOOKUP(A17,HTcorescores,17)</f>
        <v>0</v>
      </c>
      <c r="R17" s="63" t="str">
        <f>VLOOKUP(A17,HTcorescores,18)</f>
        <v>E</v>
      </c>
      <c r="S17" s="63" t="str">
        <f>VLOOKUP(A17,HTcorescores,19)</f>
        <v>E</v>
      </c>
      <c r="T17" s="63" t="str">
        <f>VLOOKUP(A17,HTcorescores,20)</f>
        <v>E</v>
      </c>
      <c r="U17" s="67" t="s">
        <v>639</v>
      </c>
      <c r="V17" s="68">
        <f>VLOOKUP(A17,HTcorescores,21)</f>
        <v>0</v>
      </c>
    </row>
    <row r="18" s="47" customFormat="1" ht="30" customHeight="1" spans="1:22">
      <c r="A18" s="55">
        <v>143</v>
      </c>
      <c r="B18" s="17" t="s">
        <v>87</v>
      </c>
      <c r="C18" s="140" t="s">
        <v>269</v>
      </c>
      <c r="D18" s="59">
        <v>0.524999999999999</v>
      </c>
      <c r="E18" s="57">
        <v>0.6125</v>
      </c>
      <c r="F18" s="57">
        <v>0.633333333333333</v>
      </c>
      <c r="G18" s="140" t="s">
        <v>89</v>
      </c>
      <c r="H18" s="61" t="s">
        <v>111</v>
      </c>
      <c r="I18" s="61" t="s">
        <v>799</v>
      </c>
      <c r="J18" s="61" t="s">
        <v>475</v>
      </c>
      <c r="K18" s="61" t="s">
        <v>875</v>
      </c>
      <c r="L18" s="61" t="s">
        <v>876</v>
      </c>
      <c r="M18" s="17"/>
      <c r="N18" s="55">
        <v>143</v>
      </c>
      <c r="O18" s="63">
        <f>VLOOKUP(A18,HTcorescores,15)</f>
        <v>37.25</v>
      </c>
      <c r="P18" s="63">
        <f>VLOOKUP(A18,HTcorescores,16)</f>
        <v>4</v>
      </c>
      <c r="Q18" s="63">
        <f>VLOOKUP(A18,HTcorescores,17)</f>
        <v>0</v>
      </c>
      <c r="R18" s="63">
        <f>VLOOKUP(A18,HTcorescores,18)</f>
        <v>1.2</v>
      </c>
      <c r="S18" s="63" t="str">
        <f>VLOOKUP(A18,HTcorescores,19)</f>
        <v>M/F 10</v>
      </c>
      <c r="T18" s="63" t="str">
        <f>VLOOKUP(A18,HTcorescores,20)</f>
        <v>E</v>
      </c>
      <c r="U18" s="67" t="s">
        <v>639</v>
      </c>
      <c r="V18" s="68">
        <f>VLOOKUP(A18,HTcorescores,21)</f>
        <v>0</v>
      </c>
    </row>
    <row r="19" s="47" customFormat="1" ht="30" customHeight="1" spans="1:22">
      <c r="A19" s="55">
        <v>151</v>
      </c>
      <c r="B19" s="17" t="s">
        <v>87</v>
      </c>
      <c r="C19" s="140" t="s">
        <v>269</v>
      </c>
      <c r="D19" s="57">
        <v>0.537499999999999</v>
      </c>
      <c r="E19" s="57">
        <v>0.622222222222222</v>
      </c>
      <c r="F19" s="202">
        <v>0.643055555555555</v>
      </c>
      <c r="G19" s="140" t="s">
        <v>89</v>
      </c>
      <c r="H19" s="61" t="s">
        <v>289</v>
      </c>
      <c r="I19" s="61" t="s">
        <v>786</v>
      </c>
      <c r="J19" s="213" t="s">
        <v>892</v>
      </c>
      <c r="K19" s="213" t="s">
        <v>893</v>
      </c>
      <c r="L19" s="213" t="s">
        <v>894</v>
      </c>
      <c r="M19" s="17"/>
      <c r="N19" s="55">
        <v>151</v>
      </c>
      <c r="O19" s="63">
        <f>VLOOKUP(A19,HTcorescores,15)</f>
        <v>35.25</v>
      </c>
      <c r="P19" s="63" t="str">
        <f>VLOOKUP(A19,HTcorescores,16)</f>
        <v>E</v>
      </c>
      <c r="Q19" s="63">
        <f>VLOOKUP(A19,HTcorescores,17)</f>
        <v>0</v>
      </c>
      <c r="R19" s="63" t="str">
        <f>VLOOKUP(A19,HTcorescores,18)</f>
        <v>E</v>
      </c>
      <c r="S19" s="63" t="str">
        <f>VLOOKUP(A19,HTcorescores,19)</f>
        <v>E</v>
      </c>
      <c r="T19" s="63" t="str">
        <f>VLOOKUP(A19,HTcorescores,20)</f>
        <v>E</v>
      </c>
      <c r="U19" s="67" t="s">
        <v>639</v>
      </c>
      <c r="V19" s="68">
        <f>VLOOKUP(A19,HTcorescores,21)</f>
        <v>0</v>
      </c>
    </row>
    <row r="20" s="47" customFormat="1" ht="30" customHeight="1" spans="1:22">
      <c r="A20" s="55">
        <v>125</v>
      </c>
      <c r="B20" s="17" t="s">
        <v>87</v>
      </c>
      <c r="C20" s="140" t="s">
        <v>269</v>
      </c>
      <c r="D20" s="57">
        <v>0.504166666666666</v>
      </c>
      <c r="E20" s="202">
        <v>0.568055555555555</v>
      </c>
      <c r="F20" s="202">
        <v>0.588888888888889</v>
      </c>
      <c r="G20" s="199" t="s">
        <v>271</v>
      </c>
      <c r="H20" s="200" t="s">
        <v>619</v>
      </c>
      <c r="I20" s="200" t="s">
        <v>782</v>
      </c>
      <c r="J20" s="200" t="s">
        <v>841</v>
      </c>
      <c r="K20" s="200" t="s">
        <v>842</v>
      </c>
      <c r="L20" s="200" t="s">
        <v>843</v>
      </c>
      <c r="M20" s="17"/>
      <c r="N20" s="55">
        <v>125</v>
      </c>
      <c r="O20" s="63" t="str">
        <f>VLOOKUP(A20,HTcorescores,15)</f>
        <v>W/D</v>
      </c>
      <c r="P20" s="63" t="str">
        <f>VLOOKUP(A20,HTcorescores,16)</f>
        <v>W/D</v>
      </c>
      <c r="Q20" s="63" t="str">
        <f>VLOOKUP(A20,HTcorescores,17)</f>
        <v>W/D</v>
      </c>
      <c r="R20" s="63" t="str">
        <f>VLOOKUP(A20,HTcorescores,18)</f>
        <v>W/D</v>
      </c>
      <c r="S20" s="63" t="str">
        <f>VLOOKUP(A20,HTcorescores,19)</f>
        <v>W/D</v>
      </c>
      <c r="T20" s="63" t="str">
        <f>VLOOKUP(A20,HTcorescores,20)</f>
        <v>W/D</v>
      </c>
      <c r="U20" s="67" t="s">
        <v>169</v>
      </c>
      <c r="V20" s="68">
        <f>VLOOKUP(A20,HTcorescores,21)</f>
        <v>0</v>
      </c>
    </row>
    <row r="21" s="47" customFormat="1" ht="30" customHeight="1" spans="1:22">
      <c r="A21" s="55">
        <v>160</v>
      </c>
      <c r="B21" s="17" t="s">
        <v>87</v>
      </c>
      <c r="C21" s="140" t="s">
        <v>269</v>
      </c>
      <c r="D21" s="59">
        <v>0.549999999999999</v>
      </c>
      <c r="E21" s="57">
        <v>0.634722222222223</v>
      </c>
      <c r="F21" s="57">
        <v>0.655555555555556</v>
      </c>
      <c r="G21" s="211" t="s">
        <v>271</v>
      </c>
      <c r="H21" s="212" t="s">
        <v>619</v>
      </c>
      <c r="I21" s="212" t="s">
        <v>72</v>
      </c>
      <c r="J21" s="212" t="s">
        <v>911</v>
      </c>
      <c r="K21" s="212" t="s">
        <v>691</v>
      </c>
      <c r="L21" s="212" t="s">
        <v>912</v>
      </c>
      <c r="M21" s="17"/>
      <c r="N21" s="55">
        <v>160</v>
      </c>
      <c r="O21" s="63" t="str">
        <f>VLOOKUP(A21,HTcorescores,15)</f>
        <v>W/D</v>
      </c>
      <c r="P21" s="63" t="str">
        <f>VLOOKUP(A21,HTcorescores,16)</f>
        <v>W/D</v>
      </c>
      <c r="Q21" s="63" t="str">
        <f>VLOOKUP(A21,HTcorescores,17)</f>
        <v>W/D</v>
      </c>
      <c r="R21" s="63" t="str">
        <f>VLOOKUP(A21,HTcorescores,18)</f>
        <v>W/D</v>
      </c>
      <c r="S21" s="63" t="str">
        <f>VLOOKUP(A21,HTcorescores,19)</f>
        <v>W/D</v>
      </c>
      <c r="T21" s="63" t="str">
        <f>VLOOKUP(A21,HTcorescores,20)</f>
        <v>W/D</v>
      </c>
      <c r="U21" s="67" t="s">
        <v>169</v>
      </c>
      <c r="V21" s="68">
        <f>VLOOKUP(A21,HTcorescores,21)</f>
        <v>0</v>
      </c>
    </row>
  </sheetData>
  <sortState ref="A3:V21">
    <sortCondition ref="U3:U21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7" fitToHeight="0" orientation="landscape"/>
  <headerFoot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2"/>
  <sheetViews>
    <sheetView topLeftCell="L1" workbookViewId="0">
      <selection activeCell="U9" sqref="U9"/>
    </sheetView>
  </sheetViews>
  <sheetFormatPr defaultColWidth="9.1047619047619" defaultRowHeight="15"/>
  <cols>
    <col min="1" max="1" width="9.1047619047619" style="48" customWidth="1"/>
    <col min="2" max="2" width="7.43809523809524" style="48" customWidth="1"/>
    <col min="3" max="3" width="9" style="180" customWidth="1"/>
    <col min="4" max="4" width="10.6666666666667" style="49" customWidth="1"/>
    <col min="5" max="6" width="6" style="49" customWidth="1"/>
    <col min="7" max="7" width="3.78095238095238" style="49" customWidth="1"/>
    <col min="8" max="8" width="40.6666666666667" style="49" customWidth="1"/>
    <col min="9" max="9" width="24" style="49" customWidth="1"/>
    <col min="10" max="10" width="12.3333333333333" style="49" customWidth="1"/>
    <col min="11" max="11" width="14.2190476190476" style="49" customWidth="1"/>
    <col min="12" max="12" width="32.3333333333333" style="49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57142857142857" style="50"/>
    <col min="22" max="22" width="10.7809523809524" style="49" customWidth="1"/>
    <col min="23" max="16384" width="9.1047619047619" style="49"/>
  </cols>
  <sheetData>
    <row r="1" ht="29.25" customHeight="1" spans="1:16">
      <c r="A1" s="51" t="s">
        <v>1027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6" customFormat="1" ht="30" spans="1:22">
      <c r="A2" s="52" t="s">
        <v>608</v>
      </c>
      <c r="B2" s="158" t="s">
        <v>1</v>
      </c>
      <c r="C2" s="184" t="s">
        <v>609</v>
      </c>
      <c r="D2" s="53" t="s">
        <v>610</v>
      </c>
      <c r="E2" s="53" t="s">
        <v>3</v>
      </c>
      <c r="F2" s="53" t="s">
        <v>4</v>
      </c>
      <c r="G2" s="54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4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s="47" customFormat="1" ht="30" customHeight="1" spans="1:22">
      <c r="A3" s="55">
        <v>141</v>
      </c>
      <c r="B3" s="17" t="s">
        <v>189</v>
      </c>
      <c r="C3" s="173" t="s">
        <v>269</v>
      </c>
      <c r="D3" s="57">
        <v>0.520833333333332</v>
      </c>
      <c r="E3" s="57">
        <v>0.609722222222222</v>
      </c>
      <c r="F3" s="57">
        <v>0.630555555555556</v>
      </c>
      <c r="G3" s="140" t="s">
        <v>271</v>
      </c>
      <c r="H3" s="61" t="s">
        <v>111</v>
      </c>
      <c r="I3" s="61" t="s">
        <v>845</v>
      </c>
      <c r="J3" s="61" t="s">
        <v>695</v>
      </c>
      <c r="K3" s="61" t="s">
        <v>874</v>
      </c>
      <c r="L3" s="61" t="s">
        <v>322</v>
      </c>
      <c r="M3" s="64"/>
      <c r="N3" s="55">
        <v>141</v>
      </c>
      <c r="O3" s="63">
        <f>VLOOKUP(A3,HTcorescores,15)</f>
        <v>27.75</v>
      </c>
      <c r="P3" s="63">
        <f>VLOOKUP(A3,HTcorescores,16)</f>
        <v>0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27.75</v>
      </c>
      <c r="U3" s="67">
        <f>RANK(T3,$T$3:$T$21,1)</f>
        <v>1</v>
      </c>
      <c r="V3" s="68">
        <f>VLOOKUP(A3,HTcorescores,21)</f>
        <v>0</v>
      </c>
    </row>
    <row r="4" s="47" customFormat="1" ht="30" customHeight="1" spans="1:22">
      <c r="A4" s="55">
        <v>126</v>
      </c>
      <c r="B4" s="17" t="s">
        <v>189</v>
      </c>
      <c r="C4" s="173" t="s">
        <v>269</v>
      </c>
      <c r="D4" s="57">
        <v>0.504166666666666</v>
      </c>
      <c r="E4" s="57">
        <v>0.569444444444444</v>
      </c>
      <c r="F4" s="57">
        <v>0.590277777777778</v>
      </c>
      <c r="G4" s="140" t="s">
        <v>89</v>
      </c>
      <c r="H4" s="61" t="s">
        <v>289</v>
      </c>
      <c r="I4" s="61" t="s">
        <v>794</v>
      </c>
      <c r="J4" s="61" t="s">
        <v>475</v>
      </c>
      <c r="K4" s="61" t="s">
        <v>476</v>
      </c>
      <c r="L4" s="61" t="s">
        <v>844</v>
      </c>
      <c r="M4" s="64"/>
      <c r="N4" s="55">
        <v>126</v>
      </c>
      <c r="O4" s="63">
        <f>VLOOKUP(A4,HTcorescores,15)</f>
        <v>32.25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0</v>
      </c>
      <c r="S4" s="63">
        <f>VLOOKUP(A4,HTcorescores,19)</f>
        <v>0</v>
      </c>
      <c r="T4" s="63">
        <f>VLOOKUP(A4,HTcorescores,20)</f>
        <v>32.25</v>
      </c>
      <c r="U4" s="67">
        <f>RANK(T4,$T$3:$T$21,1)</f>
        <v>2</v>
      </c>
      <c r="V4" s="68">
        <f>VLOOKUP(A4,HTcorescores,21)</f>
        <v>0</v>
      </c>
    </row>
    <row r="5" s="47" customFormat="1" ht="30" customHeight="1" spans="1:22">
      <c r="A5" s="55">
        <v>122</v>
      </c>
      <c r="B5" s="17" t="s">
        <v>189</v>
      </c>
      <c r="C5" s="173" t="s">
        <v>269</v>
      </c>
      <c r="D5" s="59">
        <v>0.499999999999999</v>
      </c>
      <c r="E5" s="57">
        <v>0.563888888888889</v>
      </c>
      <c r="F5" s="57">
        <v>0.584722222222222</v>
      </c>
      <c r="G5" s="199" t="s">
        <v>271</v>
      </c>
      <c r="H5" s="200" t="s">
        <v>619</v>
      </c>
      <c r="I5" s="200" t="s">
        <v>782</v>
      </c>
      <c r="J5" s="200" t="s">
        <v>448</v>
      </c>
      <c r="K5" s="200" t="s">
        <v>837</v>
      </c>
      <c r="L5" s="200" t="s">
        <v>838</v>
      </c>
      <c r="M5" s="64"/>
      <c r="N5" s="55">
        <v>122</v>
      </c>
      <c r="O5" s="63">
        <f>VLOOKUP(A5,HTcorescores,15)</f>
        <v>33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1.6</v>
      </c>
      <c r="S5" s="63">
        <f>VLOOKUP(A5,HTcorescores,19)</f>
        <v>0</v>
      </c>
      <c r="T5" s="63">
        <f>VLOOKUP(A5,HTcorescores,20)</f>
        <v>34.6</v>
      </c>
      <c r="U5" s="67">
        <f>RANK(T5,$T$3:$T$21,1)</f>
        <v>3</v>
      </c>
      <c r="V5" s="68">
        <f>VLOOKUP(A5,HTcorescores,21)</f>
        <v>0</v>
      </c>
    </row>
    <row r="6" s="47" customFormat="1" ht="30" customHeight="1" spans="1:22">
      <c r="A6" s="55">
        <v>146</v>
      </c>
      <c r="B6" s="17" t="s">
        <v>189</v>
      </c>
      <c r="C6" s="173" t="s">
        <v>269</v>
      </c>
      <c r="D6" s="57">
        <v>0.529166666666666</v>
      </c>
      <c r="E6" s="57">
        <v>0.616666666666667</v>
      </c>
      <c r="F6" s="202">
        <v>0.6375</v>
      </c>
      <c r="G6" s="140" t="s">
        <v>89</v>
      </c>
      <c r="H6" s="61" t="s">
        <v>256</v>
      </c>
      <c r="I6" s="61" t="s">
        <v>816</v>
      </c>
      <c r="J6" s="61" t="s">
        <v>882</v>
      </c>
      <c r="K6" s="61" t="s">
        <v>395</v>
      </c>
      <c r="L6" s="61" t="s">
        <v>883</v>
      </c>
      <c r="M6" s="64"/>
      <c r="N6" s="55">
        <v>146</v>
      </c>
      <c r="O6" s="63">
        <f>VLOOKUP(A6,HTcorescores,15)</f>
        <v>26.5</v>
      </c>
      <c r="P6" s="63">
        <f>VLOOKUP(A6,HTcorescores,16)</f>
        <v>8</v>
      </c>
      <c r="Q6" s="63">
        <f>VLOOKUP(A6,HTcorescores,17)</f>
        <v>0</v>
      </c>
      <c r="R6" s="63">
        <f>VLOOKUP(A6,HTcorescores,18)</f>
        <v>2</v>
      </c>
      <c r="S6" s="63">
        <f>VLOOKUP(A6,HTcorescores,19)</f>
        <v>0</v>
      </c>
      <c r="T6" s="63">
        <f>VLOOKUP(A6,HTcorescores,20)</f>
        <v>36.5</v>
      </c>
      <c r="U6" s="67">
        <f>RANK(T6,$T$3:$T$21,1)</f>
        <v>4</v>
      </c>
      <c r="V6" s="68">
        <f>VLOOKUP(A6,HTcorescores,21)</f>
        <v>0</v>
      </c>
    </row>
    <row r="7" s="47" customFormat="1" ht="30" customHeight="1" spans="1:22">
      <c r="A7" s="55">
        <v>155</v>
      </c>
      <c r="B7" s="17" t="s">
        <v>189</v>
      </c>
      <c r="C7" s="173" t="s">
        <v>269</v>
      </c>
      <c r="D7" s="59">
        <v>0.541666666666666</v>
      </c>
      <c r="E7" s="57">
        <v>0.627777777777778</v>
      </c>
      <c r="F7" s="202">
        <v>0.648611111111111</v>
      </c>
      <c r="G7" s="140" t="s">
        <v>89</v>
      </c>
      <c r="H7" s="61" t="s">
        <v>631</v>
      </c>
      <c r="I7" s="61" t="s">
        <v>832</v>
      </c>
      <c r="J7" s="61" t="s">
        <v>902</v>
      </c>
      <c r="K7" s="61" t="s">
        <v>903</v>
      </c>
      <c r="L7" s="61" t="s">
        <v>904</v>
      </c>
      <c r="M7" s="33"/>
      <c r="N7" s="55">
        <v>155</v>
      </c>
      <c r="O7" s="63">
        <f>VLOOKUP(A7,HTcorescores,15)</f>
        <v>31.25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9.6</v>
      </c>
      <c r="S7" s="63">
        <f>VLOOKUP(A7,HTcorescores,19)</f>
        <v>0</v>
      </c>
      <c r="T7" s="63">
        <f>VLOOKUP(A7,HTcorescores,20)</f>
        <v>40.85</v>
      </c>
      <c r="U7" s="67">
        <f>RANK(T7,$T$3:$T$21,1)</f>
        <v>5</v>
      </c>
      <c r="V7" s="68">
        <f>VLOOKUP(A7,HTcorescores,21)</f>
        <v>0</v>
      </c>
    </row>
    <row r="8" s="47" customFormat="1" ht="30" customHeight="1" spans="1:22">
      <c r="A8" s="55">
        <v>106</v>
      </c>
      <c r="B8" s="17" t="s">
        <v>189</v>
      </c>
      <c r="C8" s="173" t="s">
        <v>269</v>
      </c>
      <c r="D8" s="59">
        <v>0.483333333333332</v>
      </c>
      <c r="E8" s="57">
        <v>0.541666666666667</v>
      </c>
      <c r="F8" s="57">
        <v>0.5625</v>
      </c>
      <c r="G8" s="140" t="s">
        <v>271</v>
      </c>
      <c r="H8" s="61" t="s">
        <v>30</v>
      </c>
      <c r="I8" s="61" t="s">
        <v>72</v>
      </c>
      <c r="J8" s="61" t="s">
        <v>811</v>
      </c>
      <c r="K8" s="61" t="s">
        <v>812</v>
      </c>
      <c r="L8" s="61" t="s">
        <v>813</v>
      </c>
      <c r="M8" s="33"/>
      <c r="N8" s="55">
        <v>106</v>
      </c>
      <c r="O8" s="63">
        <f>VLOOKUP(A8,HTcorescores,15)</f>
        <v>33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8</v>
      </c>
      <c r="S8" s="63">
        <f>VLOOKUP(A8,HTcorescores,19)</f>
        <v>0</v>
      </c>
      <c r="T8" s="63">
        <f>VLOOKUP(A8,HTcorescores,20)</f>
        <v>41</v>
      </c>
      <c r="U8" s="67">
        <f>RANK(T8,$T$3:$T$21,1)</f>
        <v>6</v>
      </c>
      <c r="V8" s="68">
        <f>VLOOKUP(A8,HTcorescores,21)</f>
        <v>0</v>
      </c>
    </row>
    <row r="9" s="47" customFormat="1" ht="30" customHeight="1" spans="1:22">
      <c r="A9" s="55">
        <v>152</v>
      </c>
      <c r="B9" s="17" t="s">
        <v>189</v>
      </c>
      <c r="C9" s="173" t="s">
        <v>269</v>
      </c>
      <c r="D9" s="57">
        <v>0.537499999999999</v>
      </c>
      <c r="E9" s="57">
        <v>0.623611111111111</v>
      </c>
      <c r="F9" s="57">
        <v>0.644444444444445</v>
      </c>
      <c r="G9" s="140" t="s">
        <v>89</v>
      </c>
      <c r="H9" s="61" t="s">
        <v>289</v>
      </c>
      <c r="I9" s="61" t="s">
        <v>786</v>
      </c>
      <c r="J9" s="61" t="s">
        <v>895</v>
      </c>
      <c r="K9" s="61" t="s">
        <v>896</v>
      </c>
      <c r="L9" s="61" t="s">
        <v>897</v>
      </c>
      <c r="M9" s="64"/>
      <c r="N9" s="55">
        <v>152</v>
      </c>
      <c r="O9" s="63">
        <f>VLOOKUP(A9,HTcorescores,15)</f>
        <v>24.5</v>
      </c>
      <c r="P9" s="63">
        <f>VLOOKUP(A9,HTcorescores,16)</f>
        <v>4</v>
      </c>
      <c r="Q9" s="63">
        <f>VLOOKUP(A9,HTcorescores,17)</f>
        <v>0</v>
      </c>
      <c r="R9" s="63">
        <f>VLOOKUP(A9,HTcorescores,18)</f>
        <v>1.2</v>
      </c>
      <c r="S9" s="63">
        <f>VLOOKUP(A9,HTcorescores,19)</f>
        <v>20</v>
      </c>
      <c r="T9" s="63">
        <f>VLOOKUP(A9,HTcorescores,20)</f>
        <v>49.7</v>
      </c>
      <c r="U9" s="67">
        <f>RANK(T9,$T$3:$T$21,1)</f>
        <v>7</v>
      </c>
      <c r="V9" s="68">
        <f>VLOOKUP(A9,HTcorescores,21)</f>
        <v>0</v>
      </c>
    </row>
    <row r="10" s="47" customFormat="1" ht="30" customHeight="1" spans="1:22">
      <c r="A10" s="55">
        <v>149</v>
      </c>
      <c r="B10" s="17" t="s">
        <v>189</v>
      </c>
      <c r="C10" s="173" t="s">
        <v>269</v>
      </c>
      <c r="D10" s="59">
        <v>0.533333333333332</v>
      </c>
      <c r="E10" s="57">
        <v>0.619444444444444</v>
      </c>
      <c r="F10" s="202">
        <v>0.640277777777778</v>
      </c>
      <c r="G10" s="199" t="s">
        <v>271</v>
      </c>
      <c r="H10" s="200" t="s">
        <v>619</v>
      </c>
      <c r="I10" s="200" t="s">
        <v>821</v>
      </c>
      <c r="J10" s="200" t="s">
        <v>337</v>
      </c>
      <c r="K10" s="200" t="s">
        <v>887</v>
      </c>
      <c r="L10" s="200" t="s">
        <v>888</v>
      </c>
      <c r="M10" s="64"/>
      <c r="N10" s="55">
        <v>149</v>
      </c>
      <c r="O10" s="63">
        <f>VLOOKUP(A10,HTcorescores,15)</f>
        <v>26.75</v>
      </c>
      <c r="P10" s="63">
        <f>VLOOKUP(A10,HTcorescores,16)</f>
        <v>0</v>
      </c>
      <c r="Q10" s="63">
        <f>VLOOKUP(A10,HTcorescores,17)</f>
        <v>0</v>
      </c>
      <c r="R10" s="63">
        <f>VLOOKUP(A10,HTcorescores,18)</f>
        <v>10</v>
      </c>
      <c r="S10" s="63">
        <f>VLOOKUP(A10,HTcorescores,19)</f>
        <v>20</v>
      </c>
      <c r="T10" s="63">
        <f>VLOOKUP(A10,HTcorescores,20)</f>
        <v>56.75</v>
      </c>
      <c r="U10" s="67">
        <f>RANK(T10,$T$3:$T$21,1)</f>
        <v>8</v>
      </c>
      <c r="V10" s="68">
        <f>VLOOKUP(A10,HTcorescores,21)</f>
        <v>0</v>
      </c>
    </row>
    <row r="11" s="47" customFormat="1" ht="30" customHeight="1" spans="1:22">
      <c r="A11" s="55">
        <v>144</v>
      </c>
      <c r="B11" s="17" t="s">
        <v>189</v>
      </c>
      <c r="C11" s="173" t="s">
        <v>269</v>
      </c>
      <c r="D11" s="59">
        <v>0.524999999999999</v>
      </c>
      <c r="E11" s="57">
        <v>0.613888888888889</v>
      </c>
      <c r="F11" s="202">
        <v>0.634722222222222</v>
      </c>
      <c r="G11" s="140" t="s">
        <v>89</v>
      </c>
      <c r="H11" s="61" t="s">
        <v>26</v>
      </c>
      <c r="I11" s="61" t="s">
        <v>302</v>
      </c>
      <c r="J11" s="61" t="s">
        <v>877</v>
      </c>
      <c r="K11" s="61" t="s">
        <v>878</v>
      </c>
      <c r="L11" s="61" t="s">
        <v>879</v>
      </c>
      <c r="M11" s="64"/>
      <c r="N11" s="55">
        <v>144</v>
      </c>
      <c r="O11" s="63">
        <f>VLOOKUP(A11,HTcorescores,15)</f>
        <v>34.5</v>
      </c>
      <c r="P11" s="63">
        <f>VLOOKUP(A11,HTcorescores,16)</f>
        <v>4</v>
      </c>
      <c r="Q11" s="63">
        <f>VLOOKUP(A11,HTcorescores,17)</f>
        <v>0</v>
      </c>
      <c r="R11" s="63">
        <f>VLOOKUP(A11,HTcorescores,18)</f>
        <v>20.8</v>
      </c>
      <c r="S11" s="63">
        <f>VLOOKUP(A11,HTcorescores,19)</f>
        <v>0</v>
      </c>
      <c r="T11" s="63">
        <f>VLOOKUP(A11,HTcorescores,20)</f>
        <v>59.3</v>
      </c>
      <c r="U11" s="67">
        <f>RANK(T11,$T$3:$T$21,1)</f>
        <v>9</v>
      </c>
      <c r="V11" s="68">
        <f>VLOOKUP(A11,HTcorescores,21)</f>
        <v>0</v>
      </c>
    </row>
    <row r="12" s="47" customFormat="1" ht="30" customHeight="1" spans="1:22">
      <c r="A12" s="55">
        <v>134</v>
      </c>
      <c r="B12" s="17" t="s">
        <v>189</v>
      </c>
      <c r="C12" s="173" t="s">
        <v>269</v>
      </c>
      <c r="D12" s="57">
        <v>0.512499999999999</v>
      </c>
      <c r="E12" s="57">
        <v>0.598611111111111</v>
      </c>
      <c r="F12" s="57">
        <v>0.619444444444444</v>
      </c>
      <c r="G12" s="205" t="s">
        <v>89</v>
      </c>
      <c r="H12" s="174" t="s">
        <v>101</v>
      </c>
      <c r="I12" s="174" t="s">
        <v>101</v>
      </c>
      <c r="J12" s="174" t="s">
        <v>861</v>
      </c>
      <c r="K12" s="174" t="s">
        <v>862</v>
      </c>
      <c r="L12" s="174" t="s">
        <v>863</v>
      </c>
      <c r="M12" s="64"/>
      <c r="N12" s="55">
        <v>134</v>
      </c>
      <c r="O12" s="63">
        <f>VLOOKUP(A12,HTcorescores,15)</f>
        <v>28.5</v>
      </c>
      <c r="P12" s="63">
        <f>VLOOKUP(A12,HTcorescores,16)</f>
        <v>4</v>
      </c>
      <c r="Q12" s="63">
        <f>VLOOKUP(A12,HTcorescores,17)</f>
        <v>0</v>
      </c>
      <c r="R12" s="63">
        <f>VLOOKUP(A12,HTcorescores,18)</f>
        <v>32</v>
      </c>
      <c r="S12" s="63">
        <f>VLOOKUP(A12,HTcorescores,19)</f>
        <v>0</v>
      </c>
      <c r="T12" s="63">
        <f>VLOOKUP(A12,HTcorescores,20)</f>
        <v>64.5</v>
      </c>
      <c r="U12" s="67">
        <f>RANK(T12,$T$3:$T$21,1)</f>
        <v>10</v>
      </c>
      <c r="V12" s="68">
        <f>VLOOKUP(A12,HTcorescores,21)</f>
        <v>0</v>
      </c>
    </row>
    <row r="13" s="47" customFormat="1" ht="30" customHeight="1" spans="1:22">
      <c r="A13" s="55">
        <v>161</v>
      </c>
      <c r="B13" s="17" t="s">
        <v>189</v>
      </c>
      <c r="C13" s="173" t="s">
        <v>269</v>
      </c>
      <c r="D13" s="59">
        <v>0.549999999999999</v>
      </c>
      <c r="E13" s="57">
        <v>0.636111111111111</v>
      </c>
      <c r="F13" s="57">
        <v>0.656944444444444</v>
      </c>
      <c r="G13" s="140" t="s">
        <v>271</v>
      </c>
      <c r="H13" s="61" t="s">
        <v>256</v>
      </c>
      <c r="I13" s="61" t="s">
        <v>865</v>
      </c>
      <c r="J13" s="61" t="s">
        <v>84</v>
      </c>
      <c r="K13" s="61" t="s">
        <v>368</v>
      </c>
      <c r="L13" s="61" t="s">
        <v>369</v>
      </c>
      <c r="M13" s="33"/>
      <c r="N13" s="55">
        <v>161</v>
      </c>
      <c r="O13" s="63">
        <f>VLOOKUP(A13,HTcorescores,15)</f>
        <v>30.75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22.8</v>
      </c>
      <c r="S13" s="63">
        <f>VLOOKUP(A13,HTcorescores,19)</f>
        <v>20</v>
      </c>
      <c r="T13" s="63">
        <f>VLOOKUP(A13,HTcorescores,20)</f>
        <v>73.55</v>
      </c>
      <c r="U13" s="67">
        <f>RANK(T13,$T$3:$T$21,1)</f>
        <v>11</v>
      </c>
      <c r="V13" s="68">
        <f>VLOOKUP(A13,HTcorescores,21)</f>
        <v>0</v>
      </c>
    </row>
    <row r="14" s="47" customFormat="1" ht="30" customHeight="1" spans="1:22">
      <c r="A14" s="55">
        <v>158</v>
      </c>
      <c r="B14" s="17" t="s">
        <v>189</v>
      </c>
      <c r="C14" s="173" t="s">
        <v>269</v>
      </c>
      <c r="D14" s="57">
        <v>0.545833333333332</v>
      </c>
      <c r="E14" s="57">
        <v>0.631944444444445</v>
      </c>
      <c r="F14" s="57">
        <v>0.652777777777778</v>
      </c>
      <c r="G14" s="140" t="s">
        <v>271</v>
      </c>
      <c r="H14" s="61" t="s">
        <v>111</v>
      </c>
      <c r="I14" s="61" t="s">
        <v>799</v>
      </c>
      <c r="J14" s="61" t="s">
        <v>273</v>
      </c>
      <c r="K14" s="61" t="s">
        <v>910</v>
      </c>
      <c r="L14" s="61" t="s">
        <v>436</v>
      </c>
      <c r="M14" s="64"/>
      <c r="N14" s="55">
        <v>158</v>
      </c>
      <c r="O14" s="63">
        <f>VLOOKUP(A14,HTcorescores,15)</f>
        <v>32.25</v>
      </c>
      <c r="P14" s="63">
        <f>VLOOKUP(A14,HTcorescores,16)</f>
        <v>0</v>
      </c>
      <c r="Q14" s="63">
        <f>VLOOKUP(A14,HTcorescores,17)</f>
        <v>0</v>
      </c>
      <c r="R14" s="63">
        <f>VLOOKUP(A14,HTcorescores,18)</f>
        <v>16.4</v>
      </c>
      <c r="S14" s="63">
        <f>VLOOKUP(A14,HTcorescores,19)</f>
        <v>40</v>
      </c>
      <c r="T14" s="63">
        <f>VLOOKUP(A14,HTcorescores,20)</f>
        <v>88.65</v>
      </c>
      <c r="U14" s="67">
        <f>RANK(T14,$T$3:$T$21,1)</f>
        <v>12</v>
      </c>
      <c r="V14" s="68">
        <f>VLOOKUP(A14,HTcorescores,21)</f>
        <v>0</v>
      </c>
    </row>
    <row r="15" s="47" customFormat="1" ht="30" customHeight="1" spans="1:22">
      <c r="A15" s="55">
        <v>114</v>
      </c>
      <c r="B15" s="17" t="s">
        <v>189</v>
      </c>
      <c r="C15" s="173" t="s">
        <v>269</v>
      </c>
      <c r="D15" s="59">
        <v>0.491666666666666</v>
      </c>
      <c r="E15" s="57">
        <v>0.552777777777778</v>
      </c>
      <c r="F15" s="57">
        <v>0.573611111111111</v>
      </c>
      <c r="G15" s="140" t="s">
        <v>271</v>
      </c>
      <c r="H15" s="61" t="s">
        <v>21</v>
      </c>
      <c r="I15" s="61" t="s">
        <v>72</v>
      </c>
      <c r="J15" s="61" t="s">
        <v>296</v>
      </c>
      <c r="K15" s="61" t="s">
        <v>410</v>
      </c>
      <c r="L15" s="61" t="s">
        <v>411</v>
      </c>
      <c r="M15" s="64"/>
      <c r="N15" s="55">
        <v>114</v>
      </c>
      <c r="O15" s="63">
        <f>VLOOKUP(A15,HTcorescores,15)</f>
        <v>33.25</v>
      </c>
      <c r="P15" s="63">
        <f>VLOOKUP(A15,HTcorescores,16)</f>
        <v>8</v>
      </c>
      <c r="Q15" s="63">
        <f>VLOOKUP(A15,HTcorescores,17)</f>
        <v>0</v>
      </c>
      <c r="R15" s="63">
        <f>VLOOKUP(A15,HTcorescores,18)</f>
        <v>15.6</v>
      </c>
      <c r="S15" s="63">
        <f>VLOOKUP(A15,HTcorescores,19)</f>
        <v>40</v>
      </c>
      <c r="T15" s="63">
        <f>VLOOKUP(A15,HTcorescores,20)</f>
        <v>96.85</v>
      </c>
      <c r="U15" s="67">
        <f>RANK(T15,$T$3:$T$21,1)</f>
        <v>13</v>
      </c>
      <c r="V15" s="68">
        <f>VLOOKUP(A15,HTcorescores,21)</f>
        <v>0</v>
      </c>
    </row>
    <row r="16" s="47" customFormat="1" ht="30" customHeight="1" spans="1:22">
      <c r="A16" s="55">
        <v>130</v>
      </c>
      <c r="B16" s="17" t="s">
        <v>189</v>
      </c>
      <c r="C16" s="173" t="s">
        <v>269</v>
      </c>
      <c r="D16" s="59">
        <v>0.508333333333332</v>
      </c>
      <c r="E16" s="57">
        <v>0.593055555555556</v>
      </c>
      <c r="F16" s="57">
        <v>0.613888888888889</v>
      </c>
      <c r="G16" s="140" t="s">
        <v>89</v>
      </c>
      <c r="H16" s="61" t="s">
        <v>631</v>
      </c>
      <c r="I16" s="61" t="s">
        <v>791</v>
      </c>
      <c r="J16" s="61" t="s">
        <v>849</v>
      </c>
      <c r="K16" s="61" t="s">
        <v>850</v>
      </c>
      <c r="L16" s="61" t="s">
        <v>851</v>
      </c>
      <c r="M16" s="33"/>
      <c r="N16" s="55">
        <v>130</v>
      </c>
      <c r="O16" s="63">
        <f>VLOOKUP(A16,HTcorescores,15)</f>
        <v>27.5</v>
      </c>
      <c r="P16" s="63">
        <f>VLOOKUP(A16,HTcorescores,16)</f>
        <v>0</v>
      </c>
      <c r="Q16" s="63">
        <f>VLOOKUP(A16,HTcorescores,17)</f>
        <v>0</v>
      </c>
      <c r="R16" s="63">
        <f>VLOOKUP(A16,HTcorescores,18)</f>
        <v>0</v>
      </c>
      <c r="S16" s="63" t="str">
        <f>VLOOKUP(A16,HTcorescores,19)</f>
        <v>M/F14B</v>
      </c>
      <c r="T16" s="63" t="str">
        <f>VLOOKUP(A16,HTcorescores,20)</f>
        <v>E</v>
      </c>
      <c r="U16" s="67" t="s">
        <v>639</v>
      </c>
      <c r="V16" s="68">
        <f>VLOOKUP(A16,HTcorescores,21)</f>
        <v>0</v>
      </c>
    </row>
    <row r="17" s="47" customFormat="1" ht="30" customHeight="1" spans="1:22">
      <c r="A17" s="55">
        <v>164</v>
      </c>
      <c r="B17" s="17" t="s">
        <v>189</v>
      </c>
      <c r="C17" s="173" t="s">
        <v>269</v>
      </c>
      <c r="D17" s="57">
        <v>0.554166666666666</v>
      </c>
      <c r="E17" s="57">
        <v>0.640277777777777</v>
      </c>
      <c r="F17" s="57">
        <v>0.661111111111111</v>
      </c>
      <c r="G17" s="199" t="s">
        <v>271</v>
      </c>
      <c r="H17" s="200" t="s">
        <v>619</v>
      </c>
      <c r="I17" s="200" t="s">
        <v>830</v>
      </c>
      <c r="J17" s="206" t="s">
        <v>317</v>
      </c>
      <c r="K17" s="206" t="s">
        <v>318</v>
      </c>
      <c r="L17" s="206" t="s">
        <v>319</v>
      </c>
      <c r="M17" s="64"/>
      <c r="N17" s="55">
        <v>164</v>
      </c>
      <c r="O17" s="63">
        <f>VLOOKUP(A17,HTcorescores,15)</f>
        <v>33</v>
      </c>
      <c r="P17" s="63" t="str">
        <f>VLOOKUP(A17,HTcorescores,16)</f>
        <v>E</v>
      </c>
      <c r="Q17" s="63">
        <f>VLOOKUP(A17,HTcorescores,17)</f>
        <v>0</v>
      </c>
      <c r="R17" s="63">
        <f>VLOOKUP(A17,HTcorescores,18)</f>
        <v>0</v>
      </c>
      <c r="S17" s="63">
        <f>VLOOKUP(A17,HTcorescores,19)</f>
        <v>0</v>
      </c>
      <c r="T17" s="63" t="str">
        <f>VLOOKUP(A17,HTcorescores,20)</f>
        <v>E</v>
      </c>
      <c r="U17" s="67" t="s">
        <v>639</v>
      </c>
      <c r="V17" s="68">
        <f>VLOOKUP(A17,HTcorescores,21)</f>
        <v>0</v>
      </c>
    </row>
    <row r="18" s="47" customFormat="1" ht="30" customHeight="1" spans="1:22">
      <c r="A18" s="55">
        <v>118</v>
      </c>
      <c r="B18" s="17" t="s">
        <v>189</v>
      </c>
      <c r="C18" s="173" t="s">
        <v>269</v>
      </c>
      <c r="D18" s="57">
        <v>0.495833333333332</v>
      </c>
      <c r="E18" s="57">
        <v>0.558333333333333</v>
      </c>
      <c r="F18" s="57">
        <v>0.579166666666667</v>
      </c>
      <c r="G18" s="140" t="s">
        <v>271</v>
      </c>
      <c r="H18" s="61" t="s">
        <v>342</v>
      </c>
      <c r="I18" s="61" t="s">
        <v>72</v>
      </c>
      <c r="J18" s="61" t="s">
        <v>828</v>
      </c>
      <c r="K18" s="61" t="s">
        <v>267</v>
      </c>
      <c r="L18" s="61" t="s">
        <v>829</v>
      </c>
      <c r="M18" s="33"/>
      <c r="N18" s="55">
        <v>118</v>
      </c>
      <c r="O18" s="63">
        <f>VLOOKUP(A18,HTcorescores,15)</f>
        <v>35</v>
      </c>
      <c r="P18" s="63" t="str">
        <f>VLOOKUP(A18,HTcorescores,16)</f>
        <v>R</v>
      </c>
      <c r="Q18" s="63" t="str">
        <f>VLOOKUP(A18,HTcorescores,17)</f>
        <v>R</v>
      </c>
      <c r="R18" s="63" t="str">
        <f>VLOOKUP(A18,HTcorescores,18)</f>
        <v>R</v>
      </c>
      <c r="S18" s="63" t="str">
        <f>VLOOKUP(A18,HTcorescores,19)</f>
        <v>R</v>
      </c>
      <c r="T18" s="63" t="str">
        <f>VLOOKUP(A18,HTcorescores,20)</f>
        <v>R</v>
      </c>
      <c r="U18" s="67" t="s">
        <v>658</v>
      </c>
      <c r="V18" s="68">
        <f>VLOOKUP(A18,HTcorescores,21)</f>
        <v>0</v>
      </c>
    </row>
    <row r="19" s="47" customFormat="1" ht="30" customHeight="1" spans="1:22">
      <c r="A19" s="55">
        <v>110</v>
      </c>
      <c r="B19" s="17" t="s">
        <v>189</v>
      </c>
      <c r="C19" s="173" t="s">
        <v>269</v>
      </c>
      <c r="D19" s="57">
        <v>0.487499999999999</v>
      </c>
      <c r="E19" s="57">
        <v>0.547222222222222</v>
      </c>
      <c r="F19" s="57">
        <v>0.568055555555556</v>
      </c>
      <c r="G19" s="140" t="s">
        <v>89</v>
      </c>
      <c r="H19" s="201" t="s">
        <v>182</v>
      </c>
      <c r="I19" s="61" t="s">
        <v>72</v>
      </c>
      <c r="J19" s="61" t="s">
        <v>819</v>
      </c>
      <c r="K19" s="61" t="s">
        <v>344</v>
      </c>
      <c r="L19" s="61" t="s">
        <v>820</v>
      </c>
      <c r="M19" s="64"/>
      <c r="N19" s="55">
        <v>110</v>
      </c>
      <c r="O19" s="63" t="str">
        <f>VLOOKUP(A19,HTcorescores,15)</f>
        <v>W/D</v>
      </c>
      <c r="P19" s="63" t="str">
        <f>VLOOKUP(A19,HTcorescores,16)</f>
        <v>W/D</v>
      </c>
      <c r="Q19" s="63" t="str">
        <f>VLOOKUP(A19,HTcorescores,17)</f>
        <v>W/D</v>
      </c>
      <c r="R19" s="63" t="str">
        <f>VLOOKUP(A19,HTcorescores,18)</f>
        <v>W/D</v>
      </c>
      <c r="S19" s="63" t="str">
        <f>VLOOKUP(A19,HTcorescores,19)</f>
        <v>W/D</v>
      </c>
      <c r="T19" s="63" t="str">
        <f>VLOOKUP(A19,HTcorescores,20)</f>
        <v>W/D</v>
      </c>
      <c r="U19" s="67" t="s">
        <v>169</v>
      </c>
      <c r="V19" s="68">
        <f>VLOOKUP(A19,HTcorescores,21)</f>
        <v>0</v>
      </c>
    </row>
    <row r="20" s="47" customFormat="1" ht="30" customHeight="1" spans="1:22">
      <c r="A20" s="55">
        <v>138</v>
      </c>
      <c r="B20" s="17" t="s">
        <v>189</v>
      </c>
      <c r="C20" s="173" t="s">
        <v>269</v>
      </c>
      <c r="D20" s="59">
        <v>0.516666666666666</v>
      </c>
      <c r="E20" s="57">
        <v>0.604166666666667</v>
      </c>
      <c r="F20" s="57">
        <v>0.625</v>
      </c>
      <c r="G20" s="140" t="s">
        <v>89</v>
      </c>
      <c r="H20" s="61" t="s">
        <v>17</v>
      </c>
      <c r="I20" s="61" t="s">
        <v>31</v>
      </c>
      <c r="J20" s="61" t="s">
        <v>475</v>
      </c>
      <c r="K20" s="61" t="s">
        <v>223</v>
      </c>
      <c r="L20" s="61" t="s">
        <v>224</v>
      </c>
      <c r="M20" s="33"/>
      <c r="N20" s="55">
        <v>138</v>
      </c>
      <c r="O20" s="63" t="str">
        <f>VLOOKUP(A20,HTcorescores,15)</f>
        <v>W/D</v>
      </c>
      <c r="P20" s="63" t="str">
        <f>VLOOKUP(A20,HTcorescores,16)</f>
        <v>W/D</v>
      </c>
      <c r="Q20" s="63" t="str">
        <f>VLOOKUP(A20,HTcorescores,17)</f>
        <v>W/D</v>
      </c>
      <c r="R20" s="63" t="str">
        <f>VLOOKUP(A20,HTcorescores,18)</f>
        <v>W/D</v>
      </c>
      <c r="S20" s="63" t="str">
        <f>VLOOKUP(A20,HTcorescores,19)</f>
        <v>W/D</v>
      </c>
      <c r="T20" s="63" t="str">
        <f>VLOOKUP(A20,HTcorescores,20)</f>
        <v>W/D</v>
      </c>
      <c r="U20" s="67" t="s">
        <v>169</v>
      </c>
      <c r="V20" s="68">
        <f>VLOOKUP(A20,HTcorescores,21)</f>
        <v>0</v>
      </c>
    </row>
    <row r="21" s="47" customFormat="1" ht="30" customHeight="1" spans="1:22">
      <c r="A21" s="55">
        <v>167</v>
      </c>
      <c r="B21" s="17" t="s">
        <v>189</v>
      </c>
      <c r="C21" s="173" t="s">
        <v>269</v>
      </c>
      <c r="D21" s="59">
        <v>0.558333333333332</v>
      </c>
      <c r="E21" s="57">
        <v>0.644444444444444</v>
      </c>
      <c r="F21" s="57">
        <v>0.665277777777777</v>
      </c>
      <c r="G21" s="140" t="s">
        <v>271</v>
      </c>
      <c r="H21" s="61" t="s">
        <v>111</v>
      </c>
      <c r="I21" s="61" t="s">
        <v>72</v>
      </c>
      <c r="J21" s="61" t="s">
        <v>560</v>
      </c>
      <c r="K21" s="61" t="s">
        <v>123</v>
      </c>
      <c r="L21" s="61" t="s">
        <v>123</v>
      </c>
      <c r="M21" s="64"/>
      <c r="N21" s="55">
        <v>167</v>
      </c>
      <c r="O21" s="63" t="str">
        <f>VLOOKUP(A21,HTcorescores,15)</f>
        <v>w/d</v>
      </c>
      <c r="P21" s="63" t="str">
        <f>VLOOKUP(A21,HTcorescores,16)</f>
        <v>w/d</v>
      </c>
      <c r="Q21" s="63" t="str">
        <f>VLOOKUP(A21,HTcorescores,17)</f>
        <v>w/d</v>
      </c>
      <c r="R21" s="63" t="str">
        <f>VLOOKUP(A21,HTcorescores,18)</f>
        <v>w/d</v>
      </c>
      <c r="S21" s="63" t="str">
        <f>VLOOKUP(A21,HTcorescores,19)</f>
        <v>w/d</v>
      </c>
      <c r="T21" s="63" t="str">
        <f>VLOOKUP(A21,HTcorescores,20)</f>
        <v>w/d</v>
      </c>
      <c r="U21" s="67" t="s">
        <v>560</v>
      </c>
      <c r="V21" s="68">
        <f>VLOOKUP(A21,HTcorescores,21)</f>
        <v>0</v>
      </c>
    </row>
    <row r="22" spans="9:9">
      <c r="I22" s="208"/>
    </row>
  </sheetData>
  <sortState ref="A3:V21">
    <sortCondition ref="U3:U21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6" fitToHeight="0" orientation="landscape"/>
  <headerFoot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22"/>
  <sheetViews>
    <sheetView topLeftCell="K1" workbookViewId="0">
      <selection activeCell="U8" sqref="U8"/>
    </sheetView>
  </sheetViews>
  <sheetFormatPr defaultColWidth="9.1047619047619" defaultRowHeight="15"/>
  <cols>
    <col min="1" max="1" width="10.1047619047619" style="48" customWidth="1"/>
    <col min="2" max="2" width="7.43809523809524" style="48" customWidth="1"/>
    <col min="3" max="3" width="9" style="179" customWidth="1"/>
    <col min="4" max="4" width="10.6666666666667" style="49" customWidth="1"/>
    <col min="5" max="6" width="6" style="49" customWidth="1"/>
    <col min="7" max="7" width="3.78095238095238" style="49" customWidth="1"/>
    <col min="8" max="8" width="40.6666666666667" style="49" customWidth="1"/>
    <col min="9" max="9" width="24" style="49" customWidth="1"/>
    <col min="10" max="10" width="12.2190476190476" style="49" customWidth="1"/>
    <col min="11" max="11" width="13.2190476190476" style="49" customWidth="1"/>
    <col min="12" max="12" width="25.7809523809524" style="49" customWidth="1"/>
    <col min="13" max="15" width="8.78095238095238" style="49" customWidth="1"/>
    <col min="16" max="16" width="10.2190476190476" style="48" customWidth="1"/>
    <col min="17" max="20" width="9.1047619047619" style="49"/>
    <col min="21" max="21" width="9.57142857142857" style="50"/>
    <col min="22" max="22" width="10.7809523809524" style="49" customWidth="1"/>
    <col min="23" max="16384" width="9.1047619047619" style="49"/>
  </cols>
  <sheetData>
    <row r="1" ht="29.25" customHeight="1" spans="1:16">
      <c r="A1" s="51" t="s">
        <v>1028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6" customFormat="1" ht="30" spans="1:22">
      <c r="A2" s="52" t="s">
        <v>608</v>
      </c>
      <c r="B2" s="158" t="s">
        <v>1</v>
      </c>
      <c r="C2" s="183" t="s">
        <v>609</v>
      </c>
      <c r="D2" s="53" t="s">
        <v>610</v>
      </c>
      <c r="E2" s="53" t="s">
        <v>3</v>
      </c>
      <c r="F2" s="53" t="s">
        <v>4</v>
      </c>
      <c r="G2" s="54" t="s">
        <v>6</v>
      </c>
      <c r="H2" s="54" t="s">
        <v>7</v>
      </c>
      <c r="I2" s="54" t="s">
        <v>31</v>
      </c>
      <c r="J2" s="54" t="s">
        <v>9</v>
      </c>
      <c r="K2" s="54" t="s">
        <v>10</v>
      </c>
      <c r="L2" s="54" t="s">
        <v>11</v>
      </c>
      <c r="M2" s="54" t="s">
        <v>611</v>
      </c>
      <c r="N2" s="52" t="s">
        <v>608</v>
      </c>
      <c r="O2" s="62" t="s">
        <v>2</v>
      </c>
      <c r="P2" s="62" t="s">
        <v>3</v>
      </c>
      <c r="Q2" s="62" t="s">
        <v>612</v>
      </c>
      <c r="R2" s="62" t="s">
        <v>613</v>
      </c>
      <c r="S2" s="62" t="s">
        <v>614</v>
      </c>
      <c r="T2" s="62" t="s">
        <v>615</v>
      </c>
      <c r="U2" s="65" t="s">
        <v>1024</v>
      </c>
      <c r="V2" s="66" t="s">
        <v>616</v>
      </c>
    </row>
    <row r="3" s="47" customFormat="1" ht="30" customHeight="1" spans="1:22">
      <c r="A3" s="55">
        <v>97</v>
      </c>
      <c r="B3" s="17" t="s">
        <v>437</v>
      </c>
      <c r="C3" s="140" t="s">
        <v>269</v>
      </c>
      <c r="D3" s="57">
        <v>0.462499999999999</v>
      </c>
      <c r="E3" s="57">
        <v>0.529166666666667</v>
      </c>
      <c r="F3" s="57">
        <v>0.55</v>
      </c>
      <c r="G3" s="199" t="s">
        <v>271</v>
      </c>
      <c r="H3" s="200" t="s">
        <v>619</v>
      </c>
      <c r="I3" s="200" t="s">
        <v>782</v>
      </c>
      <c r="J3" s="200" t="s">
        <v>789</v>
      </c>
      <c r="K3" s="200" t="s">
        <v>790</v>
      </c>
      <c r="L3" s="206" t="s">
        <v>558</v>
      </c>
      <c r="M3" s="64"/>
      <c r="N3" s="55">
        <v>97</v>
      </c>
      <c r="O3" s="63">
        <f>VLOOKUP(A3,HTcorescores,15)</f>
        <v>27.5</v>
      </c>
      <c r="P3" s="63">
        <f>VLOOKUP(A3,HTcorescores,16)</f>
        <v>4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31.5</v>
      </c>
      <c r="U3" s="67">
        <f>RANK(T3,$T$3:$T$22,1)</f>
        <v>1</v>
      </c>
      <c r="V3" s="68">
        <f>VLOOKUP(A3,HTcorescores,21)</f>
        <v>0</v>
      </c>
    </row>
    <row r="4" s="47" customFormat="1" ht="30" customHeight="1" spans="1:22">
      <c r="A4" s="55">
        <v>111</v>
      </c>
      <c r="B4" s="17" t="s">
        <v>437</v>
      </c>
      <c r="C4" s="140" t="s">
        <v>269</v>
      </c>
      <c r="D4" s="59">
        <v>0.483333333333332</v>
      </c>
      <c r="E4" s="57">
        <v>0.548611111111111</v>
      </c>
      <c r="F4" s="57">
        <v>0.569444444444444</v>
      </c>
      <c r="G4" s="140" t="s">
        <v>89</v>
      </c>
      <c r="H4" s="61" t="s">
        <v>631</v>
      </c>
      <c r="I4" s="61" t="s">
        <v>791</v>
      </c>
      <c r="J4" s="61" t="s">
        <v>412</v>
      </c>
      <c r="K4" s="61" t="s">
        <v>413</v>
      </c>
      <c r="L4" s="61" t="s">
        <v>414</v>
      </c>
      <c r="M4" s="64"/>
      <c r="N4" s="55">
        <v>111</v>
      </c>
      <c r="O4" s="63">
        <f>VLOOKUP(A4,HTcorescores,15)</f>
        <v>27</v>
      </c>
      <c r="P4" s="63">
        <f>VLOOKUP(A4,HTcorescores,16)</f>
        <v>4</v>
      </c>
      <c r="Q4" s="63">
        <f>VLOOKUP(A4,HTcorescores,17)</f>
        <v>0</v>
      </c>
      <c r="R4" s="63">
        <f>VLOOKUP(A4,HTcorescores,18)</f>
        <v>1.2</v>
      </c>
      <c r="S4" s="63">
        <f>VLOOKUP(A4,HTcorescores,19)</f>
        <v>0</v>
      </c>
      <c r="T4" s="63">
        <f>VLOOKUP(A4,HTcorescores,20)</f>
        <v>32.2</v>
      </c>
      <c r="U4" s="67">
        <f>RANK(T4,$T$3:$T$22,1)</f>
        <v>2</v>
      </c>
      <c r="V4" s="68">
        <f>VLOOKUP(A4,HTcorescores,21)</f>
        <v>0</v>
      </c>
    </row>
    <row r="5" s="47" customFormat="1" ht="30" customHeight="1" spans="1:22">
      <c r="A5" s="55">
        <v>103</v>
      </c>
      <c r="B5" s="17" t="s">
        <v>437</v>
      </c>
      <c r="C5" s="140" t="s">
        <v>269</v>
      </c>
      <c r="D5" s="59">
        <v>0.474999999999999</v>
      </c>
      <c r="E5" s="57">
        <v>0.5375</v>
      </c>
      <c r="F5" s="57">
        <v>0.558333333333333</v>
      </c>
      <c r="G5" s="140" t="s">
        <v>271</v>
      </c>
      <c r="H5" s="61" t="s">
        <v>17</v>
      </c>
      <c r="I5" s="61" t="s">
        <v>31</v>
      </c>
      <c r="J5" s="61" t="s">
        <v>180</v>
      </c>
      <c r="K5" s="61" t="s">
        <v>804</v>
      </c>
      <c r="L5" s="77" t="s">
        <v>805</v>
      </c>
      <c r="M5" s="64"/>
      <c r="N5" s="55">
        <v>103</v>
      </c>
      <c r="O5" s="63">
        <f>VLOOKUP(A5,HTcorescores,15)</f>
        <v>32.5</v>
      </c>
      <c r="P5" s="63">
        <f>VLOOKUP(A5,HTcorescores,16)</f>
        <v>0</v>
      </c>
      <c r="Q5" s="63">
        <f>VLOOKUP(A5,HTcorescores,17)</f>
        <v>0</v>
      </c>
      <c r="R5" s="63">
        <f>VLOOKUP(A5,HTcorescores,18)</f>
        <v>0</v>
      </c>
      <c r="S5" s="63">
        <f>VLOOKUP(A5,HTcorescores,19)</f>
        <v>0</v>
      </c>
      <c r="T5" s="63">
        <f>VLOOKUP(A5,HTcorescores,20)</f>
        <v>32.5</v>
      </c>
      <c r="U5" s="67">
        <f>RANK(T5,$T$3:$T$22,1)</f>
        <v>3</v>
      </c>
      <c r="V5" s="68">
        <f>VLOOKUP(A5,HTcorescores,21)</f>
        <v>0</v>
      </c>
    </row>
    <row r="6" s="47" customFormat="1" ht="30" customHeight="1" spans="1:22">
      <c r="A6" s="55">
        <v>115</v>
      </c>
      <c r="B6" s="17" t="s">
        <v>437</v>
      </c>
      <c r="C6" s="140" t="s">
        <v>269</v>
      </c>
      <c r="D6" s="57">
        <v>0.487499999999999</v>
      </c>
      <c r="E6" s="57">
        <v>0.554166666666667</v>
      </c>
      <c r="F6" s="57">
        <v>0.575</v>
      </c>
      <c r="G6" s="140" t="s">
        <v>89</v>
      </c>
      <c r="H6" s="61" t="s">
        <v>256</v>
      </c>
      <c r="I6" s="61" t="s">
        <v>816</v>
      </c>
      <c r="J6" s="61" t="s">
        <v>229</v>
      </c>
      <c r="K6" s="61" t="s">
        <v>309</v>
      </c>
      <c r="L6" s="61" t="s">
        <v>310</v>
      </c>
      <c r="M6" s="33"/>
      <c r="N6" s="55">
        <v>115</v>
      </c>
      <c r="O6" s="63">
        <f>VLOOKUP(A6,HTcorescores,15)</f>
        <v>31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1.6</v>
      </c>
      <c r="S6" s="63">
        <f>VLOOKUP(A6,HTcorescores,19)</f>
        <v>0</v>
      </c>
      <c r="T6" s="63">
        <f>VLOOKUP(A6,HTcorescores,20)</f>
        <v>32.6</v>
      </c>
      <c r="U6" s="67">
        <f>RANK(T6,$T$3:$T$22,1)</f>
        <v>4</v>
      </c>
      <c r="V6" s="68">
        <f>VLOOKUP(A6,HTcorescores,21)</f>
        <v>0</v>
      </c>
    </row>
    <row r="7" s="47" customFormat="1" ht="30" customHeight="1" spans="1:22">
      <c r="A7" s="55">
        <v>95</v>
      </c>
      <c r="B7" s="17" t="s">
        <v>437</v>
      </c>
      <c r="C7" s="140" t="s">
        <v>269</v>
      </c>
      <c r="D7" s="59">
        <v>0.458333333333333</v>
      </c>
      <c r="E7" s="57">
        <v>0.526388888888889</v>
      </c>
      <c r="F7" s="57">
        <v>0.547222222222222</v>
      </c>
      <c r="G7" s="140" t="s">
        <v>271</v>
      </c>
      <c r="H7" s="61" t="s">
        <v>748</v>
      </c>
      <c r="I7" s="61" t="s">
        <v>72</v>
      </c>
      <c r="J7" s="61" t="s">
        <v>337</v>
      </c>
      <c r="K7" s="61" t="s">
        <v>338</v>
      </c>
      <c r="L7" s="61" t="s">
        <v>25</v>
      </c>
      <c r="M7" s="64"/>
      <c r="N7" s="55">
        <v>95</v>
      </c>
      <c r="O7" s="63">
        <f>VLOOKUP(A7,HTcorescores,15)</f>
        <v>32.75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0</v>
      </c>
      <c r="S7" s="63">
        <f>VLOOKUP(A7,HTcorescores,19)</f>
        <v>0</v>
      </c>
      <c r="T7" s="63">
        <f>VLOOKUP(A7,HTcorescores,20)</f>
        <v>32.75</v>
      </c>
      <c r="U7" s="67">
        <f>RANK(T7,$T$3:$T$22,1)</f>
        <v>5</v>
      </c>
      <c r="V7" s="68">
        <f>VLOOKUP(A7,HTcorescores,21)</f>
        <v>0</v>
      </c>
    </row>
    <row r="8" s="47" customFormat="1" ht="30" customHeight="1" spans="1:22">
      <c r="A8" s="55">
        <v>99</v>
      </c>
      <c r="B8" s="17" t="s">
        <v>437</v>
      </c>
      <c r="C8" s="140" t="s">
        <v>269</v>
      </c>
      <c r="D8" s="59">
        <v>0.466666666666666</v>
      </c>
      <c r="E8" s="57">
        <v>0.531944444444444</v>
      </c>
      <c r="F8" s="57">
        <v>0.552777777777778</v>
      </c>
      <c r="G8" s="140" t="s">
        <v>271</v>
      </c>
      <c r="H8" s="61" t="s">
        <v>289</v>
      </c>
      <c r="I8" s="61" t="s">
        <v>794</v>
      </c>
      <c r="J8" s="61" t="s">
        <v>451</v>
      </c>
      <c r="K8" s="61" t="s">
        <v>795</v>
      </c>
      <c r="L8" s="61" t="s">
        <v>453</v>
      </c>
      <c r="M8" s="64"/>
      <c r="N8" s="55">
        <v>99</v>
      </c>
      <c r="O8" s="63">
        <f>VLOOKUP(A8,HTcorescores,15)</f>
        <v>33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0</v>
      </c>
      <c r="S8" s="63">
        <f>VLOOKUP(A8,HTcorescores,19)</f>
        <v>0</v>
      </c>
      <c r="T8" s="63">
        <f>VLOOKUP(A8,HTcorescores,20)</f>
        <v>33</v>
      </c>
      <c r="U8" s="67">
        <f>RANK(T8,$T$3:$T$22,1)</f>
        <v>6</v>
      </c>
      <c r="V8" s="68">
        <f>VLOOKUP(A8,HTcorescores,21)</f>
        <v>0</v>
      </c>
    </row>
    <row r="9" s="47" customFormat="1" ht="30" customHeight="1" spans="1:22">
      <c r="A9" s="55">
        <v>91</v>
      </c>
      <c r="B9" s="17" t="s">
        <v>437</v>
      </c>
      <c r="C9" s="140" t="s">
        <v>269</v>
      </c>
      <c r="D9" s="59">
        <v>0.449999999999999</v>
      </c>
      <c r="E9" s="57">
        <v>0.520833333333333</v>
      </c>
      <c r="F9" s="57">
        <v>0.541666666666667</v>
      </c>
      <c r="G9" s="140" t="s">
        <v>89</v>
      </c>
      <c r="H9" s="201" t="s">
        <v>182</v>
      </c>
      <c r="I9" s="61" t="s">
        <v>72</v>
      </c>
      <c r="J9" s="61" t="s">
        <v>775</v>
      </c>
      <c r="K9" s="61" t="s">
        <v>519</v>
      </c>
      <c r="L9" s="61" t="s">
        <v>776</v>
      </c>
      <c r="M9" s="64"/>
      <c r="N9" s="55">
        <v>91</v>
      </c>
      <c r="O9" s="63">
        <f>VLOOKUP(A9,HTcorescores,15)</f>
        <v>33</v>
      </c>
      <c r="P9" s="63">
        <f>VLOOKUP(A9,HTcorescores,16)</f>
        <v>0</v>
      </c>
      <c r="Q9" s="63">
        <f>VLOOKUP(A9,HTcorescores,17)</f>
        <v>0</v>
      </c>
      <c r="R9" s="63">
        <f>VLOOKUP(A9,HTcorescores,18)</f>
        <v>1.6</v>
      </c>
      <c r="S9" s="63">
        <f>VLOOKUP(A9,HTcorescores,19)</f>
        <v>0</v>
      </c>
      <c r="T9" s="63">
        <f>VLOOKUP(A9,HTcorescores,20)</f>
        <v>34.6</v>
      </c>
      <c r="U9" s="67">
        <f>RANK(T9,$T$3:$T$22,1)</f>
        <v>7</v>
      </c>
      <c r="V9" s="68">
        <f>VLOOKUP(A9,HTcorescores,21)</f>
        <v>0</v>
      </c>
    </row>
    <row r="10" s="47" customFormat="1" ht="30" customHeight="1" spans="1:22">
      <c r="A10" s="55">
        <v>142</v>
      </c>
      <c r="B10" s="17" t="s">
        <v>437</v>
      </c>
      <c r="C10" s="140" t="s">
        <v>269</v>
      </c>
      <c r="D10" s="59">
        <v>0.516666666666666</v>
      </c>
      <c r="E10" s="57">
        <v>0.611111111111111</v>
      </c>
      <c r="F10" s="202">
        <v>0.631944444444444</v>
      </c>
      <c r="G10" s="140" t="s">
        <v>271</v>
      </c>
      <c r="H10" s="61" t="s">
        <v>26</v>
      </c>
      <c r="I10" s="61" t="s">
        <v>302</v>
      </c>
      <c r="J10" s="61" t="s">
        <v>407</v>
      </c>
      <c r="K10" s="61" t="s">
        <v>408</v>
      </c>
      <c r="L10" s="61" t="s">
        <v>409</v>
      </c>
      <c r="M10" s="64"/>
      <c r="N10" s="55">
        <v>142</v>
      </c>
      <c r="O10" s="63">
        <f>VLOOKUP(A10,HTcorescores,15)</f>
        <v>34</v>
      </c>
      <c r="P10" s="63">
        <f>VLOOKUP(A10,HTcorescores,16)</f>
        <v>4</v>
      </c>
      <c r="Q10" s="63">
        <f>VLOOKUP(A10,HTcorescores,17)</f>
        <v>0</v>
      </c>
      <c r="R10" s="63">
        <f>VLOOKUP(A10,HTcorescores,18)</f>
        <v>0</v>
      </c>
      <c r="S10" s="63">
        <f>VLOOKUP(A10,HTcorescores,19)</f>
        <v>0</v>
      </c>
      <c r="T10" s="63">
        <f>VLOOKUP(A10,HTcorescores,20)</f>
        <v>38</v>
      </c>
      <c r="U10" s="67">
        <f>RANK(T10,$T$3:$T$22,1)</f>
        <v>8</v>
      </c>
      <c r="V10" s="68">
        <f>VLOOKUP(A10,HTcorescores,21)</f>
        <v>0</v>
      </c>
    </row>
    <row r="11" s="47" customFormat="1" ht="30" customHeight="1" spans="1:22">
      <c r="A11" s="55">
        <v>139</v>
      </c>
      <c r="B11" s="17" t="s">
        <v>437</v>
      </c>
      <c r="C11" s="140" t="s">
        <v>269</v>
      </c>
      <c r="D11" s="57">
        <v>0.512499999999999</v>
      </c>
      <c r="E11" s="57">
        <v>0.605555555555556</v>
      </c>
      <c r="F11" s="57">
        <v>0.626388888888889</v>
      </c>
      <c r="G11" s="203" t="s">
        <v>271</v>
      </c>
      <c r="H11" s="204" t="s">
        <v>619</v>
      </c>
      <c r="I11" s="204" t="s">
        <v>821</v>
      </c>
      <c r="J11" s="204" t="s">
        <v>849</v>
      </c>
      <c r="K11" s="204" t="s">
        <v>870</v>
      </c>
      <c r="L11" s="204" t="s">
        <v>871</v>
      </c>
      <c r="M11" s="64"/>
      <c r="N11" s="55">
        <v>139</v>
      </c>
      <c r="O11" s="63">
        <f>VLOOKUP(A11,HTcorescores,15)</f>
        <v>35.25</v>
      </c>
      <c r="P11" s="63">
        <f>VLOOKUP(A11,HTcorescores,16)</f>
        <v>8</v>
      </c>
      <c r="Q11" s="63">
        <f>VLOOKUP(A11,HTcorescores,17)</f>
        <v>0</v>
      </c>
      <c r="R11" s="63">
        <f>VLOOKUP(A11,HTcorescores,18)</f>
        <v>0</v>
      </c>
      <c r="S11" s="63">
        <f>VLOOKUP(A11,HTcorescores,19)</f>
        <v>0</v>
      </c>
      <c r="T11" s="63">
        <f>VLOOKUP(A11,HTcorescores,20)</f>
        <v>43.25</v>
      </c>
      <c r="U11" s="67">
        <f>RANK(T11,$T$3:$T$22,1)</f>
        <v>9</v>
      </c>
      <c r="V11" s="68">
        <f>VLOOKUP(A11,HTcorescores,21)</f>
        <v>0</v>
      </c>
    </row>
    <row r="12" s="47" customFormat="1" ht="30" customHeight="1" spans="1:22">
      <c r="A12" s="55">
        <v>131</v>
      </c>
      <c r="B12" s="17" t="s">
        <v>437</v>
      </c>
      <c r="C12" s="140" t="s">
        <v>269</v>
      </c>
      <c r="D12" s="57">
        <v>0.504166666666666</v>
      </c>
      <c r="E12" s="57">
        <v>0.594444444444444</v>
      </c>
      <c r="F12" s="57">
        <v>0.615277777777778</v>
      </c>
      <c r="G12" s="140" t="s">
        <v>89</v>
      </c>
      <c r="H12" s="61" t="s">
        <v>631</v>
      </c>
      <c r="I12" s="61" t="s">
        <v>832</v>
      </c>
      <c r="J12" s="61" t="s">
        <v>853</v>
      </c>
      <c r="K12" s="61" t="s">
        <v>854</v>
      </c>
      <c r="L12" s="61" t="s">
        <v>855</v>
      </c>
      <c r="M12" s="33"/>
      <c r="N12" s="55">
        <v>131</v>
      </c>
      <c r="O12" s="63">
        <f>VLOOKUP(A12,HTcorescores,15)</f>
        <v>34.5</v>
      </c>
      <c r="P12" s="63">
        <f>VLOOKUP(A12,HTcorescores,16)</f>
        <v>0</v>
      </c>
      <c r="Q12" s="63">
        <f>VLOOKUP(A12,HTcorescores,17)</f>
        <v>0</v>
      </c>
      <c r="R12" s="63">
        <f>VLOOKUP(A12,HTcorescores,18)</f>
        <v>9.2</v>
      </c>
      <c r="S12" s="63">
        <f>VLOOKUP(A12,HTcorescores,19)</f>
        <v>0</v>
      </c>
      <c r="T12" s="63">
        <f>VLOOKUP(A12,HTcorescores,20)</f>
        <v>43.7</v>
      </c>
      <c r="U12" s="67">
        <f>RANK(T12,$T$3:$T$22,1)</f>
        <v>10</v>
      </c>
      <c r="V12" s="68">
        <f>VLOOKUP(A12,HTcorescores,21)</f>
        <v>0</v>
      </c>
    </row>
    <row r="13" s="47" customFormat="1" ht="30" customHeight="1" spans="1:22">
      <c r="A13" s="55">
        <v>119</v>
      </c>
      <c r="B13" s="17" t="s">
        <v>437</v>
      </c>
      <c r="C13" s="140" t="s">
        <v>269</v>
      </c>
      <c r="D13" s="59">
        <v>0.491666666666666</v>
      </c>
      <c r="E13" s="57">
        <v>0.559722222222222</v>
      </c>
      <c r="F13" s="57">
        <v>0.580555555555555</v>
      </c>
      <c r="G13" s="199" t="s">
        <v>271</v>
      </c>
      <c r="H13" s="200" t="s">
        <v>619</v>
      </c>
      <c r="I13" s="200" t="s">
        <v>830</v>
      </c>
      <c r="J13" s="200" t="s">
        <v>424</v>
      </c>
      <c r="K13" s="200" t="s">
        <v>347</v>
      </c>
      <c r="L13" s="207" t="s">
        <v>831</v>
      </c>
      <c r="M13" s="33"/>
      <c r="N13" s="55">
        <v>119</v>
      </c>
      <c r="O13" s="63">
        <f>VLOOKUP(A13,HTcorescores,15)</f>
        <v>38.5</v>
      </c>
      <c r="P13" s="63">
        <f>VLOOKUP(A13,HTcorescores,16)</f>
        <v>4</v>
      </c>
      <c r="Q13" s="63">
        <f>VLOOKUP(A13,HTcorescores,17)</f>
        <v>0</v>
      </c>
      <c r="R13" s="63">
        <f>VLOOKUP(A13,HTcorescores,18)</f>
        <v>3.6</v>
      </c>
      <c r="S13" s="63">
        <f>VLOOKUP(A13,HTcorescores,19)</f>
        <v>0</v>
      </c>
      <c r="T13" s="63">
        <f>VLOOKUP(A13,HTcorescores,20)</f>
        <v>46.1</v>
      </c>
      <c r="U13" s="67">
        <f>RANK(T13,$T$3:$T$22,1)</f>
        <v>11</v>
      </c>
      <c r="V13" s="68">
        <f>VLOOKUP(A13,HTcorescores,21)</f>
        <v>0</v>
      </c>
    </row>
    <row r="14" s="47" customFormat="1" ht="30" customHeight="1" spans="1:22">
      <c r="A14" s="55">
        <v>135</v>
      </c>
      <c r="B14" s="17" t="s">
        <v>437</v>
      </c>
      <c r="C14" s="140" t="s">
        <v>269</v>
      </c>
      <c r="D14" s="59">
        <v>0.508333333333332</v>
      </c>
      <c r="E14" s="57">
        <v>0.6</v>
      </c>
      <c r="F14" s="57">
        <v>0.620833333333333</v>
      </c>
      <c r="G14" s="140" t="s">
        <v>271</v>
      </c>
      <c r="H14" s="61" t="s">
        <v>256</v>
      </c>
      <c r="I14" s="61" t="s">
        <v>865</v>
      </c>
      <c r="J14" s="61" t="s">
        <v>141</v>
      </c>
      <c r="K14" s="61" t="s">
        <v>466</v>
      </c>
      <c r="L14" s="61" t="s">
        <v>467</v>
      </c>
      <c r="M14" s="33"/>
      <c r="N14" s="55">
        <v>135</v>
      </c>
      <c r="O14" s="63">
        <f>VLOOKUP(A14,HTcorescores,15)</f>
        <v>34</v>
      </c>
      <c r="P14" s="63">
        <f>VLOOKUP(A14,HTcorescores,16)</f>
        <v>8</v>
      </c>
      <c r="Q14" s="63">
        <f>VLOOKUP(A14,HTcorescores,17)</f>
        <v>0</v>
      </c>
      <c r="R14" s="63">
        <f>VLOOKUP(A14,HTcorescores,18)</f>
        <v>6.4</v>
      </c>
      <c r="S14" s="63">
        <f>VLOOKUP(A14,HTcorescores,19)</f>
        <v>0</v>
      </c>
      <c r="T14" s="63">
        <f>VLOOKUP(A14,HTcorescores,20)</f>
        <v>48.4</v>
      </c>
      <c r="U14" s="67">
        <f>RANK(T14,$T$3:$T$22,1)</f>
        <v>12</v>
      </c>
      <c r="V14" s="68">
        <f>VLOOKUP(A14,HTcorescores,21)</f>
        <v>0</v>
      </c>
    </row>
    <row r="15" s="47" customFormat="1" ht="30" customHeight="1" spans="1:22">
      <c r="A15" s="55">
        <v>93</v>
      </c>
      <c r="B15" s="17" t="s">
        <v>437</v>
      </c>
      <c r="C15" s="140" t="s">
        <v>269</v>
      </c>
      <c r="D15" s="57">
        <v>0.454166666666666</v>
      </c>
      <c r="E15" s="57">
        <v>0.523611111111111</v>
      </c>
      <c r="F15" s="57">
        <v>0.544444444444444</v>
      </c>
      <c r="G15" s="140" t="s">
        <v>271</v>
      </c>
      <c r="H15" s="61" t="s">
        <v>21</v>
      </c>
      <c r="I15" s="61" t="s">
        <v>72</v>
      </c>
      <c r="J15" s="61" t="s">
        <v>779</v>
      </c>
      <c r="K15" s="61" t="s">
        <v>780</v>
      </c>
      <c r="L15" s="61" t="s">
        <v>781</v>
      </c>
      <c r="M15" s="64"/>
      <c r="N15" s="55">
        <v>93</v>
      </c>
      <c r="O15" s="63">
        <f>VLOOKUP(A15,HTcorescores,15)</f>
        <v>39</v>
      </c>
      <c r="P15" s="63">
        <f>VLOOKUP(A15,HTcorescores,16)</f>
        <v>4</v>
      </c>
      <c r="Q15" s="63">
        <f>VLOOKUP(A15,HTcorescores,17)</f>
        <v>0</v>
      </c>
      <c r="R15" s="63">
        <f>VLOOKUP(A15,HTcorescores,18)</f>
        <v>21.6</v>
      </c>
      <c r="S15" s="63">
        <f>VLOOKUP(A15,HTcorescores,19)</f>
        <v>0</v>
      </c>
      <c r="T15" s="63">
        <f>VLOOKUP(A15,HTcorescores,20)</f>
        <v>64.6</v>
      </c>
      <c r="U15" s="67">
        <f>RANK(T15,$T$3:$T$22,1)</f>
        <v>13</v>
      </c>
      <c r="V15" s="68">
        <f>VLOOKUP(A15,HTcorescores,21)</f>
        <v>0</v>
      </c>
    </row>
    <row r="16" s="47" customFormat="1" ht="30" customHeight="1" spans="1:22">
      <c r="A16" s="55">
        <v>87</v>
      </c>
      <c r="B16" s="17" t="s">
        <v>437</v>
      </c>
      <c r="C16" s="140" t="s">
        <v>269</v>
      </c>
      <c r="D16" s="59">
        <v>0.441666666666666</v>
      </c>
      <c r="E16" s="57">
        <v>0.515277777777778</v>
      </c>
      <c r="F16" s="57">
        <v>0.536111111111111</v>
      </c>
      <c r="G16" s="140" t="s">
        <v>89</v>
      </c>
      <c r="H16" s="61" t="s">
        <v>111</v>
      </c>
      <c r="I16" s="61" t="s">
        <v>72</v>
      </c>
      <c r="J16" s="61" t="s">
        <v>767</v>
      </c>
      <c r="K16" s="61" t="s">
        <v>768</v>
      </c>
      <c r="L16" s="61" t="s">
        <v>769</v>
      </c>
      <c r="M16" s="64"/>
      <c r="N16" s="55">
        <v>87</v>
      </c>
      <c r="O16" s="63">
        <f>VLOOKUP(A16,HTcorescores,15)</f>
        <v>37.5</v>
      </c>
      <c r="P16" s="63">
        <f>VLOOKUP(A16,HTcorescores,16)</f>
        <v>0</v>
      </c>
      <c r="Q16" s="63">
        <f>VLOOKUP(A16,HTcorescores,17)</f>
        <v>0</v>
      </c>
      <c r="R16" s="63">
        <f>VLOOKUP(A16,HTcorescores,18)</f>
        <v>18.8</v>
      </c>
      <c r="S16" s="63">
        <f>VLOOKUP(A16,HTcorescores,19)</f>
        <v>20</v>
      </c>
      <c r="T16" s="63">
        <f>VLOOKUP(A16,HTcorescores,20)</f>
        <v>76.3</v>
      </c>
      <c r="U16" s="67">
        <f>RANK(T16,$T$3:$T$22,1)</f>
        <v>14</v>
      </c>
      <c r="V16" s="68">
        <f>VLOOKUP(A16,HTcorescores,21)</f>
        <v>0</v>
      </c>
    </row>
    <row r="17" s="47" customFormat="1" ht="30" customHeight="1" spans="1:22">
      <c r="A17" s="55">
        <v>127</v>
      </c>
      <c r="B17" s="17" t="s">
        <v>437</v>
      </c>
      <c r="C17" s="140" t="s">
        <v>269</v>
      </c>
      <c r="D17" s="59">
        <v>0.499999999999999</v>
      </c>
      <c r="E17" s="57">
        <v>0.570833333333333</v>
      </c>
      <c r="F17" s="57">
        <v>0.591666666666667</v>
      </c>
      <c r="G17" s="140" t="s">
        <v>271</v>
      </c>
      <c r="H17" s="61" t="s">
        <v>111</v>
      </c>
      <c r="I17" s="61" t="s">
        <v>845</v>
      </c>
      <c r="J17" s="61" t="s">
        <v>593</v>
      </c>
      <c r="K17" s="61" t="s">
        <v>309</v>
      </c>
      <c r="L17" s="61" t="s">
        <v>846</v>
      </c>
      <c r="M17" s="64"/>
      <c r="N17" s="55">
        <v>127</v>
      </c>
      <c r="O17" s="63">
        <f>VLOOKUP(A17,HTcorescores,15)</f>
        <v>36.75</v>
      </c>
      <c r="P17" s="63">
        <f>VLOOKUP(A17,HTcorescores,16)</f>
        <v>0</v>
      </c>
      <c r="Q17" s="63">
        <f>VLOOKUP(A17,HTcorescores,17)</f>
        <v>0</v>
      </c>
      <c r="R17" s="63">
        <f>VLOOKUP(A17,HTcorescores,18)</f>
        <v>25.2</v>
      </c>
      <c r="S17" s="63">
        <f>VLOOKUP(A17,HTcorescores,19)</f>
        <v>20</v>
      </c>
      <c r="T17" s="63">
        <f>VLOOKUP(A17,HTcorescores,20)</f>
        <v>81.95</v>
      </c>
      <c r="U17" s="67">
        <f>RANK(T17,$T$3:$T$22,1)</f>
        <v>15</v>
      </c>
      <c r="V17" s="68">
        <f>VLOOKUP(A17,HTcorescores,21)</f>
        <v>0</v>
      </c>
    </row>
    <row r="18" s="47" customFormat="1" ht="30" customHeight="1" spans="1:22">
      <c r="A18" s="55">
        <v>85</v>
      </c>
      <c r="B18" s="17" t="s">
        <v>437</v>
      </c>
      <c r="C18" s="140" t="s">
        <v>269</v>
      </c>
      <c r="D18" s="57">
        <v>0.437499999999999</v>
      </c>
      <c r="E18" s="57">
        <v>0.5125</v>
      </c>
      <c r="F18" s="57">
        <v>0.533333333333333</v>
      </c>
      <c r="G18" s="140" t="s">
        <v>89</v>
      </c>
      <c r="H18" s="61" t="s">
        <v>30</v>
      </c>
      <c r="I18" s="61" t="s">
        <v>72</v>
      </c>
      <c r="J18" s="61" t="s">
        <v>95</v>
      </c>
      <c r="K18" s="61" t="s">
        <v>763</v>
      </c>
      <c r="L18" s="61" t="s">
        <v>764</v>
      </c>
      <c r="M18" s="64"/>
      <c r="N18" s="55">
        <v>85</v>
      </c>
      <c r="O18" s="63">
        <f>VLOOKUP(A18,HTcorescores,15)</f>
        <v>38.5</v>
      </c>
      <c r="P18" s="63">
        <f>VLOOKUP(A18,HTcorescores,16)</f>
        <v>4</v>
      </c>
      <c r="Q18" s="63">
        <f>VLOOKUP(A18,HTcorescores,17)</f>
        <v>0</v>
      </c>
      <c r="R18" s="63">
        <f>VLOOKUP(A18,HTcorescores,18)</f>
        <v>26.8</v>
      </c>
      <c r="S18" s="63">
        <f>VLOOKUP(A18,HTcorescores,19)</f>
        <v>20</v>
      </c>
      <c r="T18" s="63">
        <f>VLOOKUP(A18,HTcorescores,20)</f>
        <v>89.3</v>
      </c>
      <c r="U18" s="67">
        <f>RANK(T18,$T$3:$T$22,1)</f>
        <v>16</v>
      </c>
      <c r="V18" s="68">
        <f>VLOOKUP(A18,HTcorescores,21)</f>
        <v>0</v>
      </c>
    </row>
    <row r="19" s="47" customFormat="1" ht="30" customHeight="1" spans="1:22">
      <c r="A19" s="55">
        <v>89</v>
      </c>
      <c r="B19" s="17" t="s">
        <v>437</v>
      </c>
      <c r="C19" s="140" t="s">
        <v>269</v>
      </c>
      <c r="D19" s="57">
        <v>0.445833333333333</v>
      </c>
      <c r="E19" s="57">
        <v>0.518055555555556</v>
      </c>
      <c r="F19" s="57">
        <v>0.538888888888889</v>
      </c>
      <c r="G19" s="140" t="s">
        <v>271</v>
      </c>
      <c r="H19" s="61" t="s">
        <v>748</v>
      </c>
      <c r="I19" s="61" t="s">
        <v>72</v>
      </c>
      <c r="J19" s="61" t="s">
        <v>770</v>
      </c>
      <c r="K19" s="61" t="s">
        <v>771</v>
      </c>
      <c r="L19" s="61" t="s">
        <v>558</v>
      </c>
      <c r="M19" s="64"/>
      <c r="N19" s="55">
        <v>89</v>
      </c>
      <c r="O19" s="63">
        <f>VLOOKUP(A19,HTcorescores,15)</f>
        <v>33.5</v>
      </c>
      <c r="P19" s="63">
        <f>VLOOKUP(A19,HTcorescores,16)</f>
        <v>12</v>
      </c>
      <c r="Q19" s="63">
        <f>VLOOKUP(A19,HTcorescores,17)</f>
        <v>8</v>
      </c>
      <c r="R19" s="63" t="str">
        <f>VLOOKUP(A19,HTcorescores,18)</f>
        <v>E</v>
      </c>
      <c r="S19" s="63" t="str">
        <f>VLOOKUP(A19,HTcorescores,19)</f>
        <v>E</v>
      </c>
      <c r="T19" s="63" t="str">
        <f>VLOOKUP(A19,HTcorescores,20)</f>
        <v>E</v>
      </c>
      <c r="U19" s="67" t="s">
        <v>639</v>
      </c>
      <c r="V19" s="68">
        <f>VLOOKUP(A19,HTcorescores,21)</f>
        <v>0</v>
      </c>
    </row>
    <row r="20" s="47" customFormat="1" ht="30" customHeight="1" spans="1:22">
      <c r="A20" s="55">
        <v>101</v>
      </c>
      <c r="B20" s="17" t="s">
        <v>437</v>
      </c>
      <c r="C20" s="140" t="s">
        <v>269</v>
      </c>
      <c r="D20" s="57">
        <v>0.470833333333333</v>
      </c>
      <c r="E20" s="57">
        <v>0.534722222222222</v>
      </c>
      <c r="F20" s="57">
        <v>0.555555555555555</v>
      </c>
      <c r="G20" s="140" t="s">
        <v>271</v>
      </c>
      <c r="H20" s="61" t="s">
        <v>111</v>
      </c>
      <c r="I20" s="61" t="s">
        <v>799</v>
      </c>
      <c r="J20" s="61" t="s">
        <v>84</v>
      </c>
      <c r="K20" s="61" t="s">
        <v>309</v>
      </c>
      <c r="L20" s="61" t="s">
        <v>800</v>
      </c>
      <c r="M20" s="64"/>
      <c r="N20" s="55">
        <v>101</v>
      </c>
      <c r="O20" s="63">
        <f>VLOOKUP(A20,HTcorescores,15)</f>
        <v>38</v>
      </c>
      <c r="P20" s="63">
        <f>VLOOKUP(A20,HTcorescores,16)</f>
        <v>4</v>
      </c>
      <c r="Q20" s="63">
        <f>VLOOKUP(A20,HTcorescores,17)</f>
        <v>0</v>
      </c>
      <c r="R20" s="63">
        <f>VLOOKUP(A20,HTcorescores,18)</f>
        <v>24.4</v>
      </c>
      <c r="S20" s="63" t="str">
        <f>VLOOKUP(A20,HTcorescores,19)</f>
        <v>M/F 10</v>
      </c>
      <c r="T20" s="63" t="str">
        <f>VLOOKUP(A20,HTcorescores,20)</f>
        <v>E</v>
      </c>
      <c r="U20" s="67" t="s">
        <v>639</v>
      </c>
      <c r="V20" s="68">
        <f>VLOOKUP(A20,HTcorescores,21)</f>
        <v>0</v>
      </c>
    </row>
    <row r="21" s="47" customFormat="1" ht="30" customHeight="1" spans="1:22">
      <c r="A21" s="55">
        <v>107</v>
      </c>
      <c r="B21" s="17" t="s">
        <v>437</v>
      </c>
      <c r="C21" s="140" t="s">
        <v>269</v>
      </c>
      <c r="D21" s="57">
        <v>0.479166666666666</v>
      </c>
      <c r="E21" s="57">
        <v>0.543055555555556</v>
      </c>
      <c r="F21" s="57">
        <v>0.563888888888889</v>
      </c>
      <c r="G21" s="205" t="s">
        <v>271</v>
      </c>
      <c r="H21" s="174" t="s">
        <v>101</v>
      </c>
      <c r="I21" s="174" t="s">
        <v>101</v>
      </c>
      <c r="J21" s="174" t="s">
        <v>688</v>
      </c>
      <c r="K21" s="174" t="s">
        <v>230</v>
      </c>
      <c r="L21" s="174" t="s">
        <v>814</v>
      </c>
      <c r="M21" s="64"/>
      <c r="N21" s="55">
        <v>107</v>
      </c>
      <c r="O21" s="63">
        <f>VLOOKUP(A21,HTcorescores,15)</f>
        <v>33.75</v>
      </c>
      <c r="P21" s="63">
        <f>VLOOKUP(A21,HTcorescores,16)</f>
        <v>4</v>
      </c>
      <c r="Q21" s="63">
        <f>VLOOKUP(A21,HTcorescores,17)</f>
        <v>0</v>
      </c>
      <c r="R21" s="63" t="str">
        <f>VLOOKUP(A21,HTcorescores,18)</f>
        <v>E</v>
      </c>
      <c r="S21" s="63" t="str">
        <f>VLOOKUP(A21,HTcorescores,19)</f>
        <v>FALL FENCE 11</v>
      </c>
      <c r="T21" s="63" t="str">
        <f>VLOOKUP(A21,HTcorescores,20)</f>
        <v>E</v>
      </c>
      <c r="U21" s="67" t="s">
        <v>639</v>
      </c>
      <c r="V21" s="68">
        <f>VLOOKUP(A21,HTcorescores,21)</f>
        <v>0</v>
      </c>
    </row>
    <row r="22" s="47" customFormat="1" ht="30" customHeight="1" spans="1:22">
      <c r="A22" s="55">
        <v>123</v>
      </c>
      <c r="B22" s="17" t="s">
        <v>437</v>
      </c>
      <c r="C22" s="140" t="s">
        <v>269</v>
      </c>
      <c r="D22" s="57">
        <v>0.495833333333332</v>
      </c>
      <c r="E22" s="57">
        <v>0.565277777777778</v>
      </c>
      <c r="F22" s="57">
        <v>0.586111111111111</v>
      </c>
      <c r="G22" s="140" t="s">
        <v>89</v>
      </c>
      <c r="H22" s="61" t="s">
        <v>289</v>
      </c>
      <c r="I22" s="61" t="s">
        <v>786</v>
      </c>
      <c r="J22" s="61" t="s">
        <v>61</v>
      </c>
      <c r="K22" s="61" t="s">
        <v>825</v>
      </c>
      <c r="L22" s="61" t="s">
        <v>839</v>
      </c>
      <c r="M22" s="64"/>
      <c r="N22" s="55">
        <v>123</v>
      </c>
      <c r="O22" s="63" t="str">
        <f>VLOOKUP(A22,HTcorescores,15)</f>
        <v>W/D</v>
      </c>
      <c r="P22" s="63" t="str">
        <f>VLOOKUP(A22,HTcorescores,16)</f>
        <v>W/D</v>
      </c>
      <c r="Q22" s="63" t="str">
        <f>VLOOKUP(A22,HTcorescores,17)</f>
        <v>W/D</v>
      </c>
      <c r="R22" s="63" t="str">
        <f>VLOOKUP(A22,HTcorescores,18)</f>
        <v>W/D</v>
      </c>
      <c r="S22" s="63" t="str">
        <f>VLOOKUP(A22,HTcorescores,19)</f>
        <v>W/D</v>
      </c>
      <c r="T22" s="63" t="str">
        <f>VLOOKUP(A22,HTcorescores,20)</f>
        <v>W/D</v>
      </c>
      <c r="U22" s="67" t="s">
        <v>169</v>
      </c>
      <c r="V22" s="68">
        <f>VLOOKUP(A22,HTcorescores,21)</f>
        <v>0</v>
      </c>
    </row>
  </sheetData>
  <sortState ref="A3:V22">
    <sortCondition ref="U3:U22"/>
  </sortState>
  <mergeCells count="1">
    <mergeCell ref="A1:P1"/>
  </mergeCells>
  <pageMargins left="0.235416666666667" right="0.235416666666667" top="0.747916666666667" bottom="0.747916666666667" header="0.313888888888889" footer="0.313888888888889"/>
  <pageSetup paperSize="8" scale="78" fitToHeight="0" orientation="landscape"/>
  <headerFoot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54"/>
  <sheetViews>
    <sheetView topLeftCell="E13" workbookViewId="0">
      <selection activeCell="I23" sqref="I23"/>
    </sheetView>
  </sheetViews>
  <sheetFormatPr defaultColWidth="9" defaultRowHeight="15"/>
  <cols>
    <col min="1" max="1" width="9.1047619047619" customWidth="1"/>
    <col min="2" max="2" width="5.88571428571429" style="1" customWidth="1"/>
    <col min="3" max="3" width="5.66666666666667" style="1" customWidth="1"/>
    <col min="4" max="4" width="40.6666666666667" customWidth="1"/>
    <col min="5" max="5" width="20.6666666666667" customWidth="1"/>
    <col min="6" max="6" width="11.7809523809524" customWidth="1"/>
    <col min="7" max="7" width="15.2190476190476" customWidth="1"/>
    <col min="8" max="8" width="28" customWidth="1"/>
    <col min="9" max="10" width="11" customWidth="1"/>
    <col min="11" max="11" width="11.3333333333333" style="189" customWidth="1"/>
  </cols>
  <sheetData>
    <row r="1" ht="24" spans="1:10">
      <c r="A1" s="69" t="s">
        <v>1029</v>
      </c>
      <c r="B1" s="69"/>
      <c r="C1" s="69"/>
      <c r="D1" s="69"/>
      <c r="E1" s="69"/>
      <c r="F1" s="69"/>
      <c r="G1" s="69"/>
      <c r="H1" s="69"/>
      <c r="I1" s="69"/>
      <c r="J1" s="81"/>
    </row>
    <row r="2" ht="32.25" spans="1:11">
      <c r="A2" s="70" t="s">
        <v>1007</v>
      </c>
      <c r="B2" s="71" t="s">
        <v>1008</v>
      </c>
      <c r="C2" s="71" t="s">
        <v>1009</v>
      </c>
      <c r="D2" s="71" t="s">
        <v>7</v>
      </c>
      <c r="E2" s="72" t="s">
        <v>31</v>
      </c>
      <c r="F2" s="72" t="s">
        <v>1010</v>
      </c>
      <c r="G2" s="73"/>
      <c r="H2" s="71" t="s">
        <v>1011</v>
      </c>
      <c r="I2" s="82" t="s">
        <v>1012</v>
      </c>
      <c r="J2" s="83" t="s">
        <v>1013</v>
      </c>
      <c r="K2" s="195" t="s">
        <v>1014</v>
      </c>
    </row>
    <row r="3" s="47" customFormat="1" ht="30" customHeight="1" spans="1:18">
      <c r="A3" s="112">
        <v>2</v>
      </c>
      <c r="B3" s="113" t="s">
        <v>87</v>
      </c>
      <c r="C3" s="113" t="s">
        <v>88</v>
      </c>
      <c r="D3" s="115" t="s">
        <v>619</v>
      </c>
      <c r="E3" s="115" t="s">
        <v>127</v>
      </c>
      <c r="F3" s="115" t="s">
        <v>103</v>
      </c>
      <c r="G3" s="115" t="s">
        <v>620</v>
      </c>
      <c r="H3" s="115" t="s">
        <v>621</v>
      </c>
      <c r="I3" s="85">
        <f>VLOOKUP(A3,HTcorescores,20)</f>
        <v>60.55</v>
      </c>
      <c r="J3" s="122"/>
      <c r="K3" s="196"/>
      <c r="L3" s="197"/>
      <c r="M3" s="197"/>
      <c r="N3" s="197"/>
      <c r="O3" s="197"/>
      <c r="P3" s="197"/>
      <c r="Q3" s="197"/>
      <c r="R3" s="197"/>
    </row>
    <row r="4" s="47" customFormat="1" ht="30" customHeight="1" spans="1:18">
      <c r="A4" s="116">
        <v>3</v>
      </c>
      <c r="B4" s="104" t="s">
        <v>189</v>
      </c>
      <c r="C4" s="104" t="s">
        <v>88</v>
      </c>
      <c r="D4" s="77" t="s">
        <v>619</v>
      </c>
      <c r="E4" s="77" t="s">
        <v>127</v>
      </c>
      <c r="F4" s="77" t="s">
        <v>622</v>
      </c>
      <c r="G4" s="77" t="s">
        <v>623</v>
      </c>
      <c r="H4" s="187" t="s">
        <v>624</v>
      </c>
      <c r="I4" s="85" t="str">
        <f>VLOOKUP(A4,HTcorescores,20)</f>
        <v>W/D</v>
      </c>
      <c r="J4" s="103"/>
      <c r="K4" s="198"/>
      <c r="L4" s="197"/>
      <c r="M4" s="197"/>
      <c r="N4" s="197"/>
      <c r="O4" s="197"/>
      <c r="P4" s="197"/>
      <c r="Q4" s="197"/>
      <c r="R4" s="197"/>
    </row>
    <row r="5" s="47" customFormat="1" ht="30" customHeight="1" spans="1:18">
      <c r="A5" s="116">
        <v>41</v>
      </c>
      <c r="B5" s="104" t="s">
        <v>87</v>
      </c>
      <c r="C5" s="104" t="s">
        <v>88</v>
      </c>
      <c r="D5" s="77" t="s">
        <v>619</v>
      </c>
      <c r="E5" s="77" t="s">
        <v>127</v>
      </c>
      <c r="F5" s="77" t="s">
        <v>695</v>
      </c>
      <c r="G5" s="77" t="s">
        <v>696</v>
      </c>
      <c r="H5" s="77" t="s">
        <v>280</v>
      </c>
      <c r="I5" s="85" t="str">
        <f>VLOOKUP(A5,HTcorescores,20)</f>
        <v>W/D</v>
      </c>
      <c r="J5" s="103"/>
      <c r="K5" s="198"/>
      <c r="L5" s="197"/>
      <c r="M5" s="197"/>
      <c r="N5" s="197"/>
      <c r="O5" s="197"/>
      <c r="P5" s="197"/>
      <c r="Q5" s="197"/>
      <c r="R5" s="197"/>
    </row>
    <row r="6" s="47" customFormat="1" ht="30" customHeight="1" spans="1:18">
      <c r="A6" s="118">
        <v>42</v>
      </c>
      <c r="B6" s="119" t="s">
        <v>189</v>
      </c>
      <c r="C6" s="119" t="s">
        <v>88</v>
      </c>
      <c r="D6" s="121" t="s">
        <v>619</v>
      </c>
      <c r="E6" s="121" t="s">
        <v>127</v>
      </c>
      <c r="F6" s="121" t="s">
        <v>697</v>
      </c>
      <c r="G6" s="121" t="s">
        <v>698</v>
      </c>
      <c r="H6" s="121" t="s">
        <v>699</v>
      </c>
      <c r="I6" s="85" t="str">
        <f>VLOOKUP(A6,HTcorescores,20)</f>
        <v>W/D</v>
      </c>
      <c r="J6" s="126" t="s">
        <v>639</v>
      </c>
      <c r="K6" s="67">
        <f ca="1">RANK(K6,$J$6:$J$54,1)</f>
        <v>0</v>
      </c>
      <c r="L6" s="197"/>
      <c r="M6" s="197"/>
      <c r="N6" s="197"/>
      <c r="O6" s="197"/>
      <c r="P6" s="197"/>
      <c r="Q6" s="197"/>
      <c r="R6" s="197"/>
    </row>
    <row r="7" s="47" customFormat="1" ht="30" customHeight="1" spans="1:18">
      <c r="A7" s="112">
        <v>6</v>
      </c>
      <c r="B7" s="113" t="s">
        <v>189</v>
      </c>
      <c r="C7" s="113" t="s">
        <v>88</v>
      </c>
      <c r="D7" s="115" t="s">
        <v>21</v>
      </c>
      <c r="E7" s="115" t="s">
        <v>107</v>
      </c>
      <c r="F7" s="115" t="s">
        <v>90</v>
      </c>
      <c r="G7" s="115" t="s">
        <v>627</v>
      </c>
      <c r="H7" s="115" t="s">
        <v>628</v>
      </c>
      <c r="I7" s="85">
        <f>VLOOKUP(A7,HTcorescores,20)</f>
        <v>42.7</v>
      </c>
      <c r="J7" s="122"/>
      <c r="K7" s="196"/>
      <c r="L7" s="197"/>
      <c r="M7" s="197"/>
      <c r="N7" s="197"/>
      <c r="O7" s="197"/>
      <c r="P7" s="197"/>
      <c r="Q7" s="197"/>
      <c r="R7" s="197"/>
    </row>
    <row r="8" s="47" customFormat="1" ht="30" customHeight="1" spans="1:18">
      <c r="A8" s="116">
        <v>44</v>
      </c>
      <c r="B8" s="104" t="s">
        <v>87</v>
      </c>
      <c r="C8" s="104" t="s">
        <v>88</v>
      </c>
      <c r="D8" s="77" t="s">
        <v>21</v>
      </c>
      <c r="E8" s="77" t="s">
        <v>107</v>
      </c>
      <c r="F8" s="77" t="s">
        <v>249</v>
      </c>
      <c r="G8" s="77" t="s">
        <v>700</v>
      </c>
      <c r="H8" s="77" t="s">
        <v>701</v>
      </c>
      <c r="I8" s="85">
        <f>VLOOKUP(A8,HTcorescores,20)</f>
        <v>109.5</v>
      </c>
      <c r="J8" s="103"/>
      <c r="K8" s="198"/>
      <c r="L8" s="197"/>
      <c r="M8" s="197"/>
      <c r="N8" s="197"/>
      <c r="O8" s="197"/>
      <c r="P8" s="197"/>
      <c r="Q8" s="197"/>
      <c r="R8" s="197"/>
    </row>
    <row r="9" s="47" customFormat="1" ht="30" customHeight="1" spans="1:18">
      <c r="A9" s="116">
        <v>45</v>
      </c>
      <c r="B9" s="104" t="s">
        <v>189</v>
      </c>
      <c r="C9" s="104" t="s">
        <v>88</v>
      </c>
      <c r="D9" s="77" t="s">
        <v>21</v>
      </c>
      <c r="E9" s="77" t="s">
        <v>107</v>
      </c>
      <c r="F9" s="77" t="s">
        <v>266</v>
      </c>
      <c r="G9" s="77" t="s">
        <v>267</v>
      </c>
      <c r="H9" s="77" t="s">
        <v>268</v>
      </c>
      <c r="I9" s="85">
        <f>VLOOKUP(A9,HTcorescores,20)</f>
        <v>31.25</v>
      </c>
      <c r="J9" s="103"/>
      <c r="K9" s="198"/>
      <c r="L9" s="197"/>
      <c r="M9" s="197"/>
      <c r="N9" s="197"/>
      <c r="O9" s="197"/>
      <c r="P9" s="197"/>
      <c r="Q9" s="197"/>
      <c r="R9" s="197"/>
    </row>
    <row r="10" s="47" customFormat="1" ht="30" customHeight="1" spans="1:18">
      <c r="A10" s="118">
        <v>5</v>
      </c>
      <c r="B10" s="119" t="s">
        <v>87</v>
      </c>
      <c r="C10" s="119" t="s">
        <v>88</v>
      </c>
      <c r="D10" s="121" t="s">
        <v>21</v>
      </c>
      <c r="E10" s="121" t="s">
        <v>107</v>
      </c>
      <c r="F10" s="121" t="s">
        <v>35</v>
      </c>
      <c r="G10" s="121" t="s">
        <v>625</v>
      </c>
      <c r="H10" s="121" t="s">
        <v>626</v>
      </c>
      <c r="I10" s="85">
        <f>VLOOKUP(A10,HTcorescores,20)</f>
        <v>45.2</v>
      </c>
      <c r="J10" s="126">
        <f>SUM(I7:I10)-MAX(I7:I10)</f>
        <v>119.15</v>
      </c>
      <c r="K10" s="67" t="s">
        <v>1015</v>
      </c>
      <c r="L10" s="197"/>
      <c r="M10" s="197"/>
      <c r="N10" s="197"/>
      <c r="O10" s="197"/>
      <c r="P10" s="197"/>
      <c r="Q10" s="197"/>
      <c r="R10" s="197"/>
    </row>
    <row r="11" s="47" customFormat="1" ht="30" customHeight="1" spans="1:18">
      <c r="A11" s="112">
        <v>32</v>
      </c>
      <c r="B11" s="113" t="s">
        <v>87</v>
      </c>
      <c r="C11" s="113" t="s">
        <v>88</v>
      </c>
      <c r="D11" s="115" t="s">
        <v>21</v>
      </c>
      <c r="E11" s="115" t="s">
        <v>22</v>
      </c>
      <c r="F11" s="115" t="s">
        <v>363</v>
      </c>
      <c r="G11" s="115" t="s">
        <v>24</v>
      </c>
      <c r="H11" s="115" t="s">
        <v>683</v>
      </c>
      <c r="I11" s="85">
        <f>VLOOKUP(A11,HTcorescores,20)</f>
        <v>136.7</v>
      </c>
      <c r="J11" s="122"/>
      <c r="K11" s="196"/>
      <c r="L11" s="197"/>
      <c r="M11" s="197"/>
      <c r="N11" s="197"/>
      <c r="O11" s="197"/>
      <c r="P11" s="197"/>
      <c r="Q11" s="197"/>
      <c r="R11" s="197"/>
    </row>
    <row r="12" s="47" customFormat="1" ht="30" customHeight="1" spans="1:18">
      <c r="A12" s="116">
        <v>33</v>
      </c>
      <c r="B12" s="104" t="s">
        <v>189</v>
      </c>
      <c r="C12" s="104" t="s">
        <v>88</v>
      </c>
      <c r="D12" s="77" t="s">
        <v>21</v>
      </c>
      <c r="E12" s="77" t="s">
        <v>22</v>
      </c>
      <c r="F12" s="77" t="s">
        <v>684</v>
      </c>
      <c r="G12" s="77" t="s">
        <v>685</v>
      </c>
      <c r="H12" s="77" t="s">
        <v>686</v>
      </c>
      <c r="I12" s="85">
        <f>VLOOKUP(A12,HTcorescores,20)</f>
        <v>48.3</v>
      </c>
      <c r="J12" s="103"/>
      <c r="K12" s="198"/>
      <c r="L12" s="197"/>
      <c r="M12" s="197"/>
      <c r="N12" s="197"/>
      <c r="O12" s="197"/>
      <c r="P12" s="197"/>
      <c r="Q12" s="197"/>
      <c r="R12" s="197"/>
    </row>
    <row r="13" s="47" customFormat="1" ht="30" customHeight="1" spans="1:18">
      <c r="A13" s="116">
        <v>67</v>
      </c>
      <c r="B13" s="104" t="s">
        <v>87</v>
      </c>
      <c r="C13" s="104" t="s">
        <v>88</v>
      </c>
      <c r="D13" s="77" t="s">
        <v>21</v>
      </c>
      <c r="E13" s="77" t="s">
        <v>22</v>
      </c>
      <c r="F13" s="77" t="s">
        <v>38</v>
      </c>
      <c r="G13" s="77" t="s">
        <v>39</v>
      </c>
      <c r="H13" s="77" t="s">
        <v>40</v>
      </c>
      <c r="I13" s="85">
        <f>VLOOKUP(A13,HTcorescores,20)</f>
        <v>45.95</v>
      </c>
      <c r="J13" s="103"/>
      <c r="K13" s="198"/>
      <c r="L13" s="197"/>
      <c r="M13" s="197"/>
      <c r="N13" s="197"/>
      <c r="O13" s="197"/>
      <c r="P13" s="197"/>
      <c r="Q13" s="197"/>
      <c r="R13" s="197"/>
    </row>
    <row r="14" s="47" customFormat="1" ht="30" customHeight="1" spans="1:18">
      <c r="A14" s="118">
        <v>66</v>
      </c>
      <c r="B14" s="119" t="s">
        <v>189</v>
      </c>
      <c r="C14" s="119" t="s">
        <v>88</v>
      </c>
      <c r="D14" s="121" t="s">
        <v>21</v>
      </c>
      <c r="E14" s="121" t="s">
        <v>22</v>
      </c>
      <c r="F14" s="121" t="s">
        <v>360</v>
      </c>
      <c r="G14" s="121" t="s">
        <v>361</v>
      </c>
      <c r="H14" s="121" t="s">
        <v>362</v>
      </c>
      <c r="I14" s="85" t="str">
        <f>VLOOKUP(A14,HTcorescores,20)</f>
        <v>E</v>
      </c>
      <c r="J14" s="126">
        <f>SUM(I11:I13)</f>
        <v>230.95</v>
      </c>
      <c r="K14" s="67"/>
      <c r="L14" s="197"/>
      <c r="M14" s="197"/>
      <c r="N14" s="197"/>
      <c r="O14" s="197"/>
      <c r="P14" s="197"/>
      <c r="Q14" s="197"/>
      <c r="R14" s="197"/>
    </row>
    <row r="15" s="47" customFormat="1" ht="30" customHeight="1" spans="1:18">
      <c r="A15" s="112">
        <v>8</v>
      </c>
      <c r="B15" s="113" t="s">
        <v>87</v>
      </c>
      <c r="C15" s="113" t="s">
        <v>88</v>
      </c>
      <c r="D15" s="115" t="s">
        <v>631</v>
      </c>
      <c r="E15" s="115" t="s">
        <v>632</v>
      </c>
      <c r="F15" s="115" t="s">
        <v>633</v>
      </c>
      <c r="G15" s="115" t="s">
        <v>109</v>
      </c>
      <c r="H15" s="115" t="s">
        <v>110</v>
      </c>
      <c r="I15" s="85">
        <f>VLOOKUP(A15,HTcorescores,20)</f>
        <v>37.9</v>
      </c>
      <c r="J15" s="122"/>
      <c r="K15" s="196"/>
      <c r="L15" s="197"/>
      <c r="M15" s="197"/>
      <c r="N15" s="197"/>
      <c r="O15" s="197"/>
      <c r="P15" s="197"/>
      <c r="Q15" s="197"/>
      <c r="R15" s="197"/>
    </row>
    <row r="16" s="47" customFormat="1" ht="30" customHeight="1" spans="1:18">
      <c r="A16" s="116">
        <v>9</v>
      </c>
      <c r="B16" s="104" t="s">
        <v>189</v>
      </c>
      <c r="C16" s="104" t="s">
        <v>88</v>
      </c>
      <c r="D16" s="77" t="s">
        <v>631</v>
      </c>
      <c r="E16" s="77" t="s">
        <v>632</v>
      </c>
      <c r="F16" s="77" t="s">
        <v>634</v>
      </c>
      <c r="G16" s="77" t="s">
        <v>635</v>
      </c>
      <c r="H16" s="77" t="s">
        <v>636</v>
      </c>
      <c r="I16" s="85">
        <f>VLOOKUP(A16,HTcorescores,20)</f>
        <v>30.75</v>
      </c>
      <c r="J16" s="103"/>
      <c r="K16" s="198"/>
      <c r="L16" s="197"/>
      <c r="M16" s="197"/>
      <c r="N16" s="197"/>
      <c r="O16" s="197"/>
      <c r="P16" s="197"/>
      <c r="Q16" s="197"/>
      <c r="R16" s="197"/>
    </row>
    <row r="17" s="47" customFormat="1" ht="30" customHeight="1" spans="1:18">
      <c r="A17" s="116">
        <v>47</v>
      </c>
      <c r="B17" s="104" t="s">
        <v>87</v>
      </c>
      <c r="C17" s="104" t="s">
        <v>88</v>
      </c>
      <c r="D17" s="77" t="s">
        <v>631</v>
      </c>
      <c r="E17" s="77" t="s">
        <v>632</v>
      </c>
      <c r="F17" s="77" t="s">
        <v>84</v>
      </c>
      <c r="G17" s="77" t="s">
        <v>125</v>
      </c>
      <c r="H17" s="77" t="s">
        <v>126</v>
      </c>
      <c r="I17" s="85">
        <f>VLOOKUP(A17,HTcorescores,20)</f>
        <v>35</v>
      </c>
      <c r="J17" s="103"/>
      <c r="K17" s="198"/>
      <c r="L17" s="197"/>
      <c r="M17" s="197"/>
      <c r="N17" s="197"/>
      <c r="O17" s="197"/>
      <c r="P17" s="197"/>
      <c r="Q17" s="197"/>
      <c r="R17" s="197"/>
    </row>
    <row r="18" s="47" customFormat="1" ht="30" customHeight="1" spans="1:18">
      <c r="A18" s="118">
        <v>48</v>
      </c>
      <c r="B18" s="119" t="s">
        <v>189</v>
      </c>
      <c r="C18" s="119" t="s">
        <v>88</v>
      </c>
      <c r="D18" s="121" t="s">
        <v>631</v>
      </c>
      <c r="E18" s="121" t="s">
        <v>632</v>
      </c>
      <c r="F18" s="121" t="s">
        <v>210</v>
      </c>
      <c r="G18" s="121" t="s">
        <v>233</v>
      </c>
      <c r="H18" s="121" t="s">
        <v>703</v>
      </c>
      <c r="I18" s="85">
        <f>VLOOKUP(A18,HTcorescores,20)</f>
        <v>66.95</v>
      </c>
      <c r="J18" s="126">
        <f>SUM(I15:I18)-MAX(I15:I18)</f>
        <v>103.65</v>
      </c>
      <c r="K18" s="67" t="s">
        <v>1020</v>
      </c>
      <c r="L18" s="197"/>
      <c r="M18" s="197"/>
      <c r="N18" s="197"/>
      <c r="O18" s="197"/>
      <c r="P18" s="197"/>
      <c r="Q18" s="197"/>
      <c r="R18" s="197"/>
    </row>
    <row r="19" s="47" customFormat="1" ht="30" customHeight="1" spans="1:18">
      <c r="A19" s="112">
        <v>11</v>
      </c>
      <c r="B19" s="113" t="s">
        <v>87</v>
      </c>
      <c r="C19" s="113" t="s">
        <v>88</v>
      </c>
      <c r="D19" s="190" t="s">
        <v>182</v>
      </c>
      <c r="E19" s="115" t="s">
        <v>640</v>
      </c>
      <c r="F19" s="115" t="s">
        <v>641</v>
      </c>
      <c r="G19" s="115" t="s">
        <v>642</v>
      </c>
      <c r="H19" s="190" t="s">
        <v>643</v>
      </c>
      <c r="I19" s="85">
        <f>VLOOKUP(A19,HTcorescores,20)</f>
        <v>34</v>
      </c>
      <c r="J19" s="122"/>
      <c r="K19" s="196"/>
      <c r="L19" s="197"/>
      <c r="M19" s="197"/>
      <c r="N19" s="197"/>
      <c r="O19" s="197"/>
      <c r="P19" s="197"/>
      <c r="Q19" s="197"/>
      <c r="R19" s="197"/>
    </row>
    <row r="20" s="47" customFormat="1" ht="30" customHeight="1" spans="1:18">
      <c r="A20" s="116">
        <v>12</v>
      </c>
      <c r="B20" s="104" t="s">
        <v>189</v>
      </c>
      <c r="C20" s="104" t="s">
        <v>88</v>
      </c>
      <c r="D20" s="108" t="s">
        <v>182</v>
      </c>
      <c r="E20" s="77" t="s">
        <v>640</v>
      </c>
      <c r="F20" s="77" t="s">
        <v>421</v>
      </c>
      <c r="G20" s="77" t="s">
        <v>422</v>
      </c>
      <c r="H20" s="77" t="s">
        <v>423</v>
      </c>
      <c r="I20" s="85">
        <f>VLOOKUP(A20,HTcorescores,20)</f>
        <v>33.75</v>
      </c>
      <c r="J20" s="103"/>
      <c r="K20" s="198"/>
      <c r="L20" s="197"/>
      <c r="M20" s="197"/>
      <c r="N20" s="197"/>
      <c r="O20" s="197"/>
      <c r="P20" s="197"/>
      <c r="Q20" s="197"/>
      <c r="R20" s="197"/>
    </row>
    <row r="21" s="47" customFormat="1" ht="30" customHeight="1" spans="1:18">
      <c r="A21" s="116">
        <v>50</v>
      </c>
      <c r="B21" s="104" t="s">
        <v>87</v>
      </c>
      <c r="C21" s="104" t="s">
        <v>88</v>
      </c>
      <c r="D21" s="108" t="s">
        <v>182</v>
      </c>
      <c r="E21" s="77" t="s">
        <v>640</v>
      </c>
      <c r="F21" s="77" t="s">
        <v>183</v>
      </c>
      <c r="G21" s="77" t="s">
        <v>184</v>
      </c>
      <c r="H21" s="77" t="s">
        <v>185</v>
      </c>
      <c r="I21" s="85">
        <f>VLOOKUP(A21,HTcorescores,20)</f>
        <v>56</v>
      </c>
      <c r="J21" s="103"/>
      <c r="K21" s="198"/>
      <c r="L21" s="197"/>
      <c r="M21" s="197"/>
      <c r="N21" s="197"/>
      <c r="O21" s="197"/>
      <c r="P21" s="197"/>
      <c r="Q21" s="197"/>
      <c r="R21" s="197"/>
    </row>
    <row r="22" s="47" customFormat="1" ht="30" customHeight="1" spans="1:18">
      <c r="A22" s="118">
        <v>51</v>
      </c>
      <c r="B22" s="119" t="s">
        <v>189</v>
      </c>
      <c r="C22" s="119" t="s">
        <v>88</v>
      </c>
      <c r="D22" s="191" t="s">
        <v>182</v>
      </c>
      <c r="E22" s="121" t="s">
        <v>640</v>
      </c>
      <c r="F22" s="121" t="s">
        <v>705</v>
      </c>
      <c r="G22" s="121" t="s">
        <v>706</v>
      </c>
      <c r="H22" s="121" t="s">
        <v>707</v>
      </c>
      <c r="I22" s="85">
        <f>VLOOKUP(A22,HTcorescores,20)</f>
        <v>69.6</v>
      </c>
      <c r="J22" s="126">
        <f>SUM(I19:I22)-MAX(I19:I22)</f>
        <v>123.75</v>
      </c>
      <c r="K22" s="67" t="s">
        <v>1016</v>
      </c>
      <c r="L22" s="197"/>
      <c r="M22" s="197"/>
      <c r="N22" s="197"/>
      <c r="O22" s="197"/>
      <c r="P22" s="197"/>
      <c r="Q22" s="197"/>
      <c r="R22" s="197"/>
    </row>
    <row r="23" s="47" customFormat="1" ht="30" customHeight="1" spans="1:18">
      <c r="A23" s="112">
        <v>14</v>
      </c>
      <c r="B23" s="113" t="s">
        <v>87</v>
      </c>
      <c r="C23" s="113" t="s">
        <v>88</v>
      </c>
      <c r="D23" s="115" t="s">
        <v>101</v>
      </c>
      <c r="E23" s="115" t="s">
        <v>308</v>
      </c>
      <c r="F23" s="115" t="s">
        <v>427</v>
      </c>
      <c r="G23" s="115" t="s">
        <v>647</v>
      </c>
      <c r="H23" s="115" t="s">
        <v>648</v>
      </c>
      <c r="I23" s="85" t="str">
        <f>VLOOKUP(A23,HTcorescores,20)</f>
        <v>W/D</v>
      </c>
      <c r="J23" s="122"/>
      <c r="K23" s="196"/>
      <c r="L23" s="197"/>
      <c r="M23" s="197"/>
      <c r="N23" s="197"/>
      <c r="O23" s="197"/>
      <c r="P23" s="197"/>
      <c r="Q23" s="197"/>
      <c r="R23" s="197"/>
    </row>
    <row r="24" s="47" customFormat="1" ht="30" customHeight="1" spans="1:18">
      <c r="A24" s="116">
        <v>15</v>
      </c>
      <c r="B24" s="104" t="s">
        <v>189</v>
      </c>
      <c r="C24" s="104" t="s">
        <v>88</v>
      </c>
      <c r="D24" s="77" t="s">
        <v>101</v>
      </c>
      <c r="E24" s="77" t="s">
        <v>308</v>
      </c>
      <c r="F24" s="77" t="s">
        <v>1030</v>
      </c>
      <c r="G24" s="77" t="s">
        <v>1031</v>
      </c>
      <c r="H24" s="77" t="s">
        <v>649</v>
      </c>
      <c r="I24" s="85">
        <f>VLOOKUP(A24,HTcorescores,20)</f>
        <v>32.55</v>
      </c>
      <c r="J24" s="103"/>
      <c r="K24" s="198"/>
      <c r="L24" s="197"/>
      <c r="M24" s="197"/>
      <c r="N24" s="197"/>
      <c r="O24" s="197"/>
      <c r="P24" s="197"/>
      <c r="Q24" s="197"/>
      <c r="R24" s="197"/>
    </row>
    <row r="25" s="47" customFormat="1" ht="30" customHeight="1" spans="1:18">
      <c r="A25" s="116">
        <v>53</v>
      </c>
      <c r="B25" s="104" t="s">
        <v>87</v>
      </c>
      <c r="C25" s="104" t="s">
        <v>88</v>
      </c>
      <c r="D25" s="77" t="s">
        <v>101</v>
      </c>
      <c r="E25" s="77" t="s">
        <v>308</v>
      </c>
      <c r="F25" s="77" t="s">
        <v>241</v>
      </c>
      <c r="G25" s="77" t="s">
        <v>710</v>
      </c>
      <c r="H25" s="77" t="s">
        <v>711</v>
      </c>
      <c r="I25" s="85">
        <f>VLOOKUP(A25,HTcorescores,20)</f>
        <v>37.55</v>
      </c>
      <c r="J25" s="103"/>
      <c r="K25" s="198"/>
      <c r="L25" s="197"/>
      <c r="M25" s="197"/>
      <c r="N25" s="197"/>
      <c r="O25" s="197"/>
      <c r="P25" s="197"/>
      <c r="Q25" s="197"/>
      <c r="R25" s="197"/>
    </row>
    <row r="26" s="47" customFormat="1" ht="30" customHeight="1" spans="1:18">
      <c r="A26" s="118">
        <v>54</v>
      </c>
      <c r="B26" s="119" t="s">
        <v>189</v>
      </c>
      <c r="C26" s="119" t="s">
        <v>88</v>
      </c>
      <c r="D26" s="121" t="s">
        <v>101</v>
      </c>
      <c r="E26" s="121" t="s">
        <v>308</v>
      </c>
      <c r="F26" s="121" t="s">
        <v>370</v>
      </c>
      <c r="G26" s="121" t="s">
        <v>712</v>
      </c>
      <c r="H26" s="121" t="s">
        <v>713</v>
      </c>
      <c r="I26" s="85">
        <f>VLOOKUP(A26,HTcorescores,20)</f>
        <v>64.7</v>
      </c>
      <c r="J26" s="126">
        <f>SUM(I24:I26)</f>
        <v>134.8</v>
      </c>
      <c r="K26" s="67"/>
      <c r="L26" s="197"/>
      <c r="M26" s="197"/>
      <c r="N26" s="197"/>
      <c r="O26" s="197"/>
      <c r="P26" s="197"/>
      <c r="Q26" s="197"/>
      <c r="R26" s="197"/>
    </row>
    <row r="27" s="47" customFormat="1" ht="30" customHeight="1" spans="1:18">
      <c r="A27" s="112">
        <v>35</v>
      </c>
      <c r="B27" s="113" t="s">
        <v>87</v>
      </c>
      <c r="C27" s="113" t="s">
        <v>88</v>
      </c>
      <c r="D27" s="115" t="s">
        <v>101</v>
      </c>
      <c r="E27" s="115" t="s">
        <v>687</v>
      </c>
      <c r="F27" s="192" t="s">
        <v>688</v>
      </c>
      <c r="G27" s="192" t="s">
        <v>230</v>
      </c>
      <c r="H27" s="192" t="s">
        <v>231</v>
      </c>
      <c r="I27" s="85">
        <f>VLOOKUP(A27,HTcorescores,20)</f>
        <v>41.3</v>
      </c>
      <c r="J27" s="122"/>
      <c r="K27" s="196"/>
      <c r="L27" s="197"/>
      <c r="M27" s="197"/>
      <c r="N27" s="197"/>
      <c r="O27" s="197"/>
      <c r="P27" s="197"/>
      <c r="Q27" s="197"/>
      <c r="R27" s="197"/>
    </row>
    <row r="28" s="47" customFormat="1" ht="30" customHeight="1" spans="1:18">
      <c r="A28" s="116">
        <v>68</v>
      </c>
      <c r="B28" s="104" t="s">
        <v>189</v>
      </c>
      <c r="C28" s="104" t="s">
        <v>88</v>
      </c>
      <c r="D28" s="77" t="s">
        <v>101</v>
      </c>
      <c r="E28" s="77" t="s">
        <v>687</v>
      </c>
      <c r="F28" s="77" t="s">
        <v>730</v>
      </c>
      <c r="G28" s="77" t="s">
        <v>306</v>
      </c>
      <c r="H28" s="77" t="s">
        <v>731</v>
      </c>
      <c r="I28" s="85">
        <f>VLOOKUP(A28,HTcorescores,20)</f>
        <v>20.75</v>
      </c>
      <c r="J28" s="103"/>
      <c r="K28" s="198"/>
      <c r="L28" s="197"/>
      <c r="M28" s="197"/>
      <c r="N28" s="197"/>
      <c r="O28" s="197"/>
      <c r="P28" s="197"/>
      <c r="Q28" s="197"/>
      <c r="R28" s="197"/>
    </row>
    <row r="29" s="47" customFormat="1" ht="30" customHeight="1" spans="1:18">
      <c r="A29" s="116">
        <v>69</v>
      </c>
      <c r="B29" s="104" t="s">
        <v>87</v>
      </c>
      <c r="C29" s="104" t="s">
        <v>88</v>
      </c>
      <c r="D29" s="77" t="s">
        <v>101</v>
      </c>
      <c r="E29" s="77" t="s">
        <v>687</v>
      </c>
      <c r="F29" s="77" t="s">
        <v>128</v>
      </c>
      <c r="G29" s="77" t="s">
        <v>732</v>
      </c>
      <c r="H29" s="77" t="s">
        <v>200</v>
      </c>
      <c r="I29" s="85">
        <f>VLOOKUP(A29,HTcorescores,20)</f>
        <v>36.8</v>
      </c>
      <c r="J29" s="103"/>
      <c r="K29" s="198"/>
      <c r="L29" s="197"/>
      <c r="M29" s="197"/>
      <c r="N29" s="197"/>
      <c r="O29" s="197"/>
      <c r="P29" s="197"/>
      <c r="Q29" s="197"/>
      <c r="R29" s="197"/>
    </row>
    <row r="30" s="47" customFormat="1" ht="30" customHeight="1" spans="1:18">
      <c r="A30" s="118">
        <v>36</v>
      </c>
      <c r="B30" s="119" t="s">
        <v>189</v>
      </c>
      <c r="C30" s="119" t="s">
        <v>88</v>
      </c>
      <c r="D30" s="121" t="s">
        <v>101</v>
      </c>
      <c r="E30" s="121" t="s">
        <v>687</v>
      </c>
      <c r="F30" s="121" t="s">
        <v>103</v>
      </c>
      <c r="G30" s="121" t="s">
        <v>104</v>
      </c>
      <c r="H30" s="121" t="s">
        <v>465</v>
      </c>
      <c r="I30" s="85">
        <f>VLOOKUP(A30,HTcorescores,20)</f>
        <v>40.55</v>
      </c>
      <c r="J30" s="126">
        <f>SUM(I27:I30)-MAX(I27:I30)</f>
        <v>98.1</v>
      </c>
      <c r="K30" s="67" t="s">
        <v>1018</v>
      </c>
      <c r="L30" s="197"/>
      <c r="M30" s="197"/>
      <c r="N30" s="197"/>
      <c r="O30" s="197"/>
      <c r="P30" s="197"/>
      <c r="Q30" s="197"/>
      <c r="R30" s="197"/>
    </row>
    <row r="31" s="47" customFormat="1" ht="30" customHeight="1" spans="1:18">
      <c r="A31" s="112">
        <v>56</v>
      </c>
      <c r="B31" s="113" t="s">
        <v>87</v>
      </c>
      <c r="C31" s="113" t="s">
        <v>88</v>
      </c>
      <c r="D31" s="115" t="s">
        <v>30</v>
      </c>
      <c r="E31" s="115" t="s">
        <v>124</v>
      </c>
      <c r="F31" s="115" t="s">
        <v>714</v>
      </c>
      <c r="G31" s="115" t="s">
        <v>338</v>
      </c>
      <c r="H31" s="115" t="s">
        <v>715</v>
      </c>
      <c r="I31" s="85" t="str">
        <f>VLOOKUP(A31,HTcorescores,20)</f>
        <v>W/D</v>
      </c>
      <c r="J31" s="122"/>
      <c r="K31" s="196"/>
      <c r="L31" s="197"/>
      <c r="M31" s="197"/>
      <c r="N31" s="197"/>
      <c r="O31" s="197"/>
      <c r="P31" s="197"/>
      <c r="Q31" s="197"/>
      <c r="R31" s="197"/>
    </row>
    <row r="32" s="47" customFormat="1" ht="30" customHeight="1" spans="1:18">
      <c r="A32" s="116">
        <v>18</v>
      </c>
      <c r="B32" s="104" t="s">
        <v>189</v>
      </c>
      <c r="C32" s="104" t="s">
        <v>88</v>
      </c>
      <c r="D32" s="77" t="s">
        <v>30</v>
      </c>
      <c r="E32" s="77" t="s">
        <v>124</v>
      </c>
      <c r="F32" s="77" t="s">
        <v>232</v>
      </c>
      <c r="G32" s="77" t="s">
        <v>653</v>
      </c>
      <c r="H32" s="77" t="s">
        <v>654</v>
      </c>
      <c r="I32" s="85">
        <f>VLOOKUP(A32,HTcorescores,20)</f>
        <v>51.9</v>
      </c>
      <c r="J32" s="103"/>
      <c r="K32" s="198"/>
      <c r="L32" s="197"/>
      <c r="M32" s="197"/>
      <c r="N32" s="197"/>
      <c r="O32" s="197"/>
      <c r="P32" s="197"/>
      <c r="Q32" s="197"/>
      <c r="R32" s="197"/>
    </row>
    <row r="33" s="47" customFormat="1" ht="30" customHeight="1" spans="1:18">
      <c r="A33" s="116">
        <v>57</v>
      </c>
      <c r="B33" s="104" t="s">
        <v>189</v>
      </c>
      <c r="C33" s="104" t="s">
        <v>88</v>
      </c>
      <c r="D33" s="77" t="s">
        <v>30</v>
      </c>
      <c r="E33" s="77" t="s">
        <v>124</v>
      </c>
      <c r="F33" s="77" t="s">
        <v>186</v>
      </c>
      <c r="G33" s="77" t="s">
        <v>653</v>
      </c>
      <c r="H33" s="77" t="s">
        <v>716</v>
      </c>
      <c r="I33" s="85">
        <f>VLOOKUP(A33,HTcorescores,20)</f>
        <v>39</v>
      </c>
      <c r="J33" s="103"/>
      <c r="K33" s="198"/>
      <c r="L33" s="197"/>
      <c r="M33" s="197"/>
      <c r="N33" s="197"/>
      <c r="O33" s="197"/>
      <c r="P33" s="197"/>
      <c r="Q33" s="197"/>
      <c r="R33" s="197"/>
    </row>
    <row r="34" s="47" customFormat="1" ht="30" customHeight="1" spans="1:18">
      <c r="A34" s="118"/>
      <c r="B34" s="119"/>
      <c r="C34" s="119"/>
      <c r="D34" s="121"/>
      <c r="E34" s="121"/>
      <c r="F34" s="121"/>
      <c r="G34" s="121"/>
      <c r="H34" s="121"/>
      <c r="I34" s="85" t="e">
        <f>VLOOKUP(A34,HTcorescores,20)</f>
        <v>#N/A</v>
      </c>
      <c r="J34" s="126" t="s">
        <v>639</v>
      </c>
      <c r="K34" s="67" t="s">
        <v>639</v>
      </c>
      <c r="L34" s="197"/>
      <c r="M34" s="197"/>
      <c r="N34" s="197"/>
      <c r="O34" s="197"/>
      <c r="P34" s="197"/>
      <c r="Q34" s="197"/>
      <c r="R34" s="197"/>
    </row>
    <row r="35" s="47" customFormat="1" ht="30" customHeight="1" spans="1:18">
      <c r="A35" s="112">
        <v>38</v>
      </c>
      <c r="B35" s="113" t="s">
        <v>87</v>
      </c>
      <c r="C35" s="113" t="s">
        <v>88</v>
      </c>
      <c r="D35" s="115" t="s">
        <v>30</v>
      </c>
      <c r="E35" s="115" t="s">
        <v>22</v>
      </c>
      <c r="F35" s="115" t="s">
        <v>690</v>
      </c>
      <c r="G35" s="115" t="s">
        <v>691</v>
      </c>
      <c r="H35" s="115" t="s">
        <v>692</v>
      </c>
      <c r="I35" s="85">
        <f>VLOOKUP(A35,HTcorescores,20)</f>
        <v>34.3</v>
      </c>
      <c r="J35" s="122"/>
      <c r="K35" s="196"/>
      <c r="L35" s="197"/>
      <c r="M35" s="197"/>
      <c r="N35" s="197"/>
      <c r="O35" s="197"/>
      <c r="P35" s="197"/>
      <c r="Q35" s="197"/>
      <c r="R35" s="197"/>
    </row>
    <row r="36" s="47" customFormat="1" ht="30" customHeight="1" spans="1:18">
      <c r="A36" s="116">
        <v>39</v>
      </c>
      <c r="B36" s="104" t="s">
        <v>189</v>
      </c>
      <c r="C36" s="104" t="s">
        <v>88</v>
      </c>
      <c r="D36" s="77" t="s">
        <v>30</v>
      </c>
      <c r="E36" s="77" t="s">
        <v>22</v>
      </c>
      <c r="F36" s="77" t="s">
        <v>135</v>
      </c>
      <c r="G36" s="77" t="s">
        <v>693</v>
      </c>
      <c r="H36" s="77" t="s">
        <v>694</v>
      </c>
      <c r="I36" s="85">
        <f>VLOOKUP(A36,HTcorescores,20)</f>
        <v>39.95</v>
      </c>
      <c r="J36" s="103"/>
      <c r="K36" s="198"/>
      <c r="L36" s="197"/>
      <c r="M36" s="197"/>
      <c r="N36" s="197"/>
      <c r="O36" s="197"/>
      <c r="P36" s="197"/>
      <c r="Q36" s="197"/>
      <c r="R36" s="197"/>
    </row>
    <row r="37" s="47" customFormat="1" ht="30" customHeight="1" spans="1:18">
      <c r="A37" s="116">
        <v>17</v>
      </c>
      <c r="B37" s="104" t="s">
        <v>87</v>
      </c>
      <c r="C37" s="104" t="s">
        <v>88</v>
      </c>
      <c r="D37" s="77" t="s">
        <v>30</v>
      </c>
      <c r="E37" s="77" t="s">
        <v>22</v>
      </c>
      <c r="F37" s="77" t="s">
        <v>204</v>
      </c>
      <c r="G37" s="77" t="s">
        <v>242</v>
      </c>
      <c r="H37" s="77" t="s">
        <v>652</v>
      </c>
      <c r="I37" s="85">
        <f>VLOOKUP(A37,HTcorescores,20)</f>
        <v>46.55</v>
      </c>
      <c r="J37" s="103"/>
      <c r="K37" s="198"/>
      <c r="L37" s="197"/>
      <c r="M37" s="197"/>
      <c r="N37" s="197"/>
      <c r="O37" s="197"/>
      <c r="P37" s="197"/>
      <c r="Q37" s="197"/>
      <c r="R37" s="197"/>
    </row>
    <row r="38" s="47" customFormat="1" ht="30" customHeight="1" spans="1:18">
      <c r="A38" s="118">
        <v>70</v>
      </c>
      <c r="B38" s="119" t="s">
        <v>189</v>
      </c>
      <c r="C38" s="119" t="s">
        <v>88</v>
      </c>
      <c r="D38" s="121" t="s">
        <v>30</v>
      </c>
      <c r="E38" s="121" t="s">
        <v>22</v>
      </c>
      <c r="F38" s="121" t="s">
        <v>733</v>
      </c>
      <c r="G38" s="121" t="s">
        <v>734</v>
      </c>
      <c r="H38" s="121" t="s">
        <v>735</v>
      </c>
      <c r="I38" s="85">
        <f>VLOOKUP(A38,HTcorescores,20)</f>
        <v>29.5</v>
      </c>
      <c r="J38" s="126">
        <f>SUM(I35:I38)-MAX(I35:I38)</f>
        <v>103.75</v>
      </c>
      <c r="K38" s="67" t="s">
        <v>1021</v>
      </c>
      <c r="L38" s="197"/>
      <c r="M38" s="197"/>
      <c r="N38" s="197"/>
      <c r="O38" s="197"/>
      <c r="P38" s="197"/>
      <c r="Q38" s="197"/>
      <c r="R38" s="197"/>
    </row>
    <row r="39" s="47" customFormat="1" ht="30" customHeight="1" spans="1:18">
      <c r="A39" s="112">
        <v>20</v>
      </c>
      <c r="B39" s="113" t="s">
        <v>87</v>
      </c>
      <c r="C39" s="113" t="s">
        <v>88</v>
      </c>
      <c r="D39" s="115" t="s">
        <v>17</v>
      </c>
      <c r="E39" s="115" t="s">
        <v>655</v>
      </c>
      <c r="F39" s="115" t="s">
        <v>656</v>
      </c>
      <c r="G39" s="115" t="s">
        <v>259</v>
      </c>
      <c r="H39" s="115" t="s">
        <v>657</v>
      </c>
      <c r="I39" s="85" t="str">
        <f>VLOOKUP(A39,HTcorescores,20)</f>
        <v>R</v>
      </c>
      <c r="J39" s="122"/>
      <c r="K39" s="196"/>
      <c r="L39" s="197"/>
      <c r="M39" s="197"/>
      <c r="N39" s="197"/>
      <c r="O39" s="197"/>
      <c r="P39" s="197"/>
      <c r="Q39" s="197"/>
      <c r="R39" s="197"/>
    </row>
    <row r="40" s="47" customFormat="1" ht="30" customHeight="1" spans="1:18">
      <c r="A40" s="116">
        <v>21</v>
      </c>
      <c r="B40" s="104" t="s">
        <v>189</v>
      </c>
      <c r="C40" s="104" t="s">
        <v>88</v>
      </c>
      <c r="D40" s="77" t="s">
        <v>17</v>
      </c>
      <c r="E40" s="77" t="s">
        <v>655</v>
      </c>
      <c r="F40" s="77" t="s">
        <v>659</v>
      </c>
      <c r="G40" s="77" t="s">
        <v>660</v>
      </c>
      <c r="H40" s="77" t="s">
        <v>661</v>
      </c>
      <c r="I40" s="85">
        <f>VLOOKUP(A40,HTcorescores,20)</f>
        <v>40.65</v>
      </c>
      <c r="J40" s="103"/>
      <c r="K40" s="198"/>
      <c r="L40" s="197"/>
      <c r="M40" s="197"/>
      <c r="N40" s="197"/>
      <c r="O40" s="197"/>
      <c r="P40" s="197"/>
      <c r="Q40" s="197"/>
      <c r="R40" s="197"/>
    </row>
    <row r="41" s="47" customFormat="1" ht="30" customHeight="1" spans="1:18">
      <c r="A41" s="116">
        <v>59</v>
      </c>
      <c r="B41" s="104" t="s">
        <v>87</v>
      </c>
      <c r="C41" s="104" t="s">
        <v>88</v>
      </c>
      <c r="D41" s="77" t="s">
        <v>17</v>
      </c>
      <c r="E41" s="77" t="s">
        <v>655</v>
      </c>
      <c r="F41" s="77" t="s">
        <v>718</v>
      </c>
      <c r="G41" s="77" t="s">
        <v>136</v>
      </c>
      <c r="H41" s="77" t="s">
        <v>137</v>
      </c>
      <c r="I41" s="85">
        <f>VLOOKUP(A41,HTcorescores,20)</f>
        <v>36.75</v>
      </c>
      <c r="J41" s="103"/>
      <c r="K41" s="198"/>
      <c r="L41" s="197"/>
      <c r="M41" s="197"/>
      <c r="N41" s="197"/>
      <c r="O41" s="197"/>
      <c r="P41" s="197"/>
      <c r="Q41" s="197"/>
      <c r="R41" s="197"/>
    </row>
    <row r="42" s="47" customFormat="1" ht="30" customHeight="1" spans="1:18">
      <c r="A42" s="118">
        <v>60</v>
      </c>
      <c r="B42" s="119" t="s">
        <v>189</v>
      </c>
      <c r="C42" s="119" t="s">
        <v>88</v>
      </c>
      <c r="D42" s="121" t="s">
        <v>17</v>
      </c>
      <c r="E42" s="121" t="s">
        <v>655</v>
      </c>
      <c r="F42" s="121" t="s">
        <v>190</v>
      </c>
      <c r="G42" s="121" t="s">
        <v>191</v>
      </c>
      <c r="H42" s="121" t="s">
        <v>192</v>
      </c>
      <c r="I42" s="85">
        <f>VLOOKUP(A42,HTcorescores,20)</f>
        <v>40.35</v>
      </c>
      <c r="J42" s="126">
        <f>SUM(I40:I42)</f>
        <v>117.75</v>
      </c>
      <c r="K42" s="67" t="s">
        <v>1022</v>
      </c>
      <c r="L42" s="197"/>
      <c r="M42" s="197"/>
      <c r="N42" s="197"/>
      <c r="O42" s="197"/>
      <c r="P42" s="197"/>
      <c r="Q42" s="197"/>
      <c r="R42" s="197"/>
    </row>
    <row r="43" s="47" customFormat="1" ht="30" customHeight="1" spans="1:18">
      <c r="A43" s="112">
        <v>24</v>
      </c>
      <c r="B43" s="113" t="s">
        <v>189</v>
      </c>
      <c r="C43" s="113" t="s">
        <v>88</v>
      </c>
      <c r="D43" s="115" t="s">
        <v>111</v>
      </c>
      <c r="E43" s="115" t="s">
        <v>663</v>
      </c>
      <c r="F43" s="115" t="s">
        <v>665</v>
      </c>
      <c r="G43" s="115" t="s">
        <v>666</v>
      </c>
      <c r="H43" s="115" t="s">
        <v>667</v>
      </c>
      <c r="I43" s="85">
        <f>VLOOKUP(A43,HTcorescores,20)</f>
        <v>56.5</v>
      </c>
      <c r="J43" s="122"/>
      <c r="K43" s="196"/>
      <c r="L43" s="197"/>
      <c r="M43" s="197"/>
      <c r="N43" s="197"/>
      <c r="O43" s="197"/>
      <c r="P43" s="197"/>
      <c r="Q43" s="197"/>
      <c r="R43" s="197"/>
    </row>
    <row r="44" s="47" customFormat="1" ht="30" customHeight="1" spans="1:18">
      <c r="A44" s="116">
        <v>23</v>
      </c>
      <c r="B44" s="104" t="s">
        <v>87</v>
      </c>
      <c r="C44" s="104" t="s">
        <v>88</v>
      </c>
      <c r="D44" s="77" t="s">
        <v>111</v>
      </c>
      <c r="E44" s="77" t="s">
        <v>663</v>
      </c>
      <c r="F44" s="77" t="s">
        <v>232</v>
      </c>
      <c r="G44" s="77" t="s">
        <v>664</v>
      </c>
      <c r="H44" s="77" t="s">
        <v>351</v>
      </c>
      <c r="I44" s="85">
        <f>VLOOKUP(A44,HTcorescores,20)</f>
        <v>50.9</v>
      </c>
      <c r="J44" s="103"/>
      <c r="K44" s="198"/>
      <c r="L44" s="197"/>
      <c r="M44" s="197"/>
      <c r="N44" s="197"/>
      <c r="O44" s="197"/>
      <c r="P44" s="197"/>
      <c r="Q44" s="197"/>
      <c r="R44" s="197"/>
    </row>
    <row r="45" s="47" customFormat="1" ht="30" customHeight="1" spans="1:18">
      <c r="A45" s="116">
        <v>62</v>
      </c>
      <c r="B45" s="104" t="s">
        <v>189</v>
      </c>
      <c r="C45" s="104" t="s">
        <v>88</v>
      </c>
      <c r="D45" s="77" t="s">
        <v>111</v>
      </c>
      <c r="E45" s="77" t="s">
        <v>663</v>
      </c>
      <c r="F45" s="77" t="s">
        <v>722</v>
      </c>
      <c r="G45" s="77" t="s">
        <v>723</v>
      </c>
      <c r="H45" s="77" t="s">
        <v>724</v>
      </c>
      <c r="I45" s="85">
        <f>VLOOKUP(A45,HTcorescores,20)</f>
        <v>33</v>
      </c>
      <c r="J45" s="103"/>
      <c r="K45" s="198"/>
      <c r="L45" s="197"/>
      <c r="M45" s="197"/>
      <c r="N45" s="197"/>
      <c r="O45" s="197"/>
      <c r="P45" s="197"/>
      <c r="Q45" s="197"/>
      <c r="R45" s="197"/>
    </row>
    <row r="46" s="47" customFormat="1" ht="30" customHeight="1" spans="1:18">
      <c r="A46" s="116">
        <v>61</v>
      </c>
      <c r="B46" s="104" t="s">
        <v>87</v>
      </c>
      <c r="C46" s="104" t="s">
        <v>88</v>
      </c>
      <c r="D46" s="77" t="s">
        <v>111</v>
      </c>
      <c r="E46" s="77" t="s">
        <v>663</v>
      </c>
      <c r="F46" s="77" t="s">
        <v>719</v>
      </c>
      <c r="G46" s="77" t="s">
        <v>720</v>
      </c>
      <c r="H46" s="77" t="s">
        <v>721</v>
      </c>
      <c r="I46" s="85">
        <f>VLOOKUP(A46,HTcorescores,20)</f>
        <v>49.5</v>
      </c>
      <c r="J46" s="126">
        <f>SUM(I43:I46)-MAX(I43:I46)</f>
        <v>133.4</v>
      </c>
      <c r="K46" s="67"/>
      <c r="L46" s="197"/>
      <c r="M46" s="197"/>
      <c r="N46" s="197"/>
      <c r="O46" s="197"/>
      <c r="P46" s="197"/>
      <c r="Q46" s="197"/>
      <c r="R46" s="197"/>
    </row>
    <row r="47" s="47" customFormat="1" ht="30" customHeight="1" spans="1:18">
      <c r="A47" s="112">
        <v>26</v>
      </c>
      <c r="B47" s="113" t="s">
        <v>87</v>
      </c>
      <c r="C47" s="113" t="s">
        <v>88</v>
      </c>
      <c r="D47" s="115" t="s">
        <v>26</v>
      </c>
      <c r="E47" s="115" t="s">
        <v>124</v>
      </c>
      <c r="F47" s="115" t="s">
        <v>669</v>
      </c>
      <c r="G47" s="115" t="s">
        <v>670</v>
      </c>
      <c r="H47" s="115" t="s">
        <v>671</v>
      </c>
      <c r="I47" s="85" t="str">
        <f>VLOOKUP(A47,HTcorescores,20)</f>
        <v>E</v>
      </c>
      <c r="J47" s="122"/>
      <c r="K47" s="196"/>
      <c r="L47" s="197"/>
      <c r="M47" s="197"/>
      <c r="N47" s="197"/>
      <c r="O47" s="197"/>
      <c r="P47" s="197"/>
      <c r="Q47" s="197"/>
      <c r="R47" s="197"/>
    </row>
    <row r="48" s="47" customFormat="1" ht="30" customHeight="1" spans="1:18">
      <c r="A48" s="116">
        <v>27</v>
      </c>
      <c r="B48" s="104" t="s">
        <v>189</v>
      </c>
      <c r="C48" s="104" t="s">
        <v>88</v>
      </c>
      <c r="D48" s="77" t="s">
        <v>26</v>
      </c>
      <c r="E48" s="77" t="s">
        <v>124</v>
      </c>
      <c r="F48" s="77" t="s">
        <v>672</v>
      </c>
      <c r="G48" s="77" t="s">
        <v>673</v>
      </c>
      <c r="H48" s="77" t="s">
        <v>674</v>
      </c>
      <c r="I48" s="85">
        <f>VLOOKUP(A48,HTcorescores,20)</f>
        <v>71.85</v>
      </c>
      <c r="J48" s="103"/>
      <c r="K48" s="198"/>
      <c r="L48" s="197"/>
      <c r="M48" s="197"/>
      <c r="N48" s="197"/>
      <c r="O48" s="197"/>
      <c r="P48" s="197"/>
      <c r="Q48" s="197"/>
      <c r="R48" s="197"/>
    </row>
    <row r="49" s="47" customFormat="1" ht="30" customHeight="1" spans="1:18">
      <c r="A49" s="116">
        <v>63</v>
      </c>
      <c r="B49" s="104" t="s">
        <v>87</v>
      </c>
      <c r="C49" s="104" t="s">
        <v>88</v>
      </c>
      <c r="D49" s="77" t="s">
        <v>26</v>
      </c>
      <c r="E49" s="77" t="s">
        <v>124</v>
      </c>
      <c r="F49" s="77" t="s">
        <v>725</v>
      </c>
      <c r="G49" s="77" t="s">
        <v>726</v>
      </c>
      <c r="H49" s="77" t="s">
        <v>175</v>
      </c>
      <c r="I49" s="85" t="str">
        <f>VLOOKUP(A49,HTcorescores,20)</f>
        <v>E</v>
      </c>
      <c r="J49" s="103"/>
      <c r="K49" s="198"/>
      <c r="L49" s="197"/>
      <c r="M49" s="197"/>
      <c r="N49" s="197"/>
      <c r="O49" s="197"/>
      <c r="P49" s="197"/>
      <c r="Q49" s="197"/>
      <c r="R49" s="197"/>
    </row>
    <row r="50" s="47" customFormat="1" ht="30" customHeight="1" spans="1:18">
      <c r="A50" s="118">
        <v>64</v>
      </c>
      <c r="B50" s="119" t="s">
        <v>189</v>
      </c>
      <c r="C50" s="119" t="s">
        <v>88</v>
      </c>
      <c r="D50" s="121" t="s">
        <v>26</v>
      </c>
      <c r="E50" s="121" t="s">
        <v>124</v>
      </c>
      <c r="F50" s="121" t="s">
        <v>339</v>
      </c>
      <c r="G50" s="121" t="s">
        <v>340</v>
      </c>
      <c r="H50" s="121" t="s">
        <v>481</v>
      </c>
      <c r="I50" s="85" t="str">
        <f>VLOOKUP(A50,HTcorescores,20)</f>
        <v>E</v>
      </c>
      <c r="J50" s="126" t="s">
        <v>639</v>
      </c>
      <c r="K50" s="67" t="s">
        <v>639</v>
      </c>
      <c r="L50" s="197"/>
      <c r="M50" s="197"/>
      <c r="N50" s="197"/>
      <c r="O50" s="197"/>
      <c r="P50" s="197"/>
      <c r="Q50" s="197"/>
      <c r="R50" s="197"/>
    </row>
    <row r="51" s="47" customFormat="1" ht="30" customHeight="1" spans="1:18">
      <c r="A51" s="112">
        <v>29</v>
      </c>
      <c r="B51" s="113" t="s">
        <v>87</v>
      </c>
      <c r="C51" s="113" t="s">
        <v>88</v>
      </c>
      <c r="D51" s="115" t="s">
        <v>256</v>
      </c>
      <c r="E51" s="115" t="s">
        <v>677</v>
      </c>
      <c r="F51" s="115" t="s">
        <v>678</v>
      </c>
      <c r="G51" s="115" t="s">
        <v>679</v>
      </c>
      <c r="H51" s="115" t="s">
        <v>680</v>
      </c>
      <c r="I51" s="85">
        <f>VLOOKUP(A51,HTcorescores,20)</f>
        <v>57.95</v>
      </c>
      <c r="J51" s="122"/>
      <c r="K51" s="196"/>
      <c r="L51" s="197"/>
      <c r="M51" s="197"/>
      <c r="N51" s="197"/>
      <c r="O51" s="197"/>
      <c r="P51" s="197"/>
      <c r="Q51" s="197"/>
      <c r="R51" s="197"/>
    </row>
    <row r="52" s="47" customFormat="1" ht="30" customHeight="1" spans="1:18">
      <c r="A52" s="116">
        <v>30</v>
      </c>
      <c r="B52" s="104" t="s">
        <v>189</v>
      </c>
      <c r="C52" s="104" t="s">
        <v>88</v>
      </c>
      <c r="D52" s="77" t="s">
        <v>256</v>
      </c>
      <c r="E52" s="77" t="s">
        <v>677</v>
      </c>
      <c r="F52" s="77" t="s">
        <v>84</v>
      </c>
      <c r="G52" s="77" t="s">
        <v>257</v>
      </c>
      <c r="H52" s="77" t="s">
        <v>258</v>
      </c>
      <c r="I52" s="85">
        <f>VLOOKUP(A52,HTcorescores,20)</f>
        <v>32.75</v>
      </c>
      <c r="J52" s="103"/>
      <c r="K52" s="198"/>
      <c r="L52" s="197"/>
      <c r="M52" s="197"/>
      <c r="N52" s="197"/>
      <c r="O52" s="197"/>
      <c r="P52" s="197"/>
      <c r="Q52" s="197"/>
      <c r="R52" s="197"/>
    </row>
    <row r="53" s="47" customFormat="1" ht="30" customHeight="1" spans="1:18">
      <c r="A53" s="116">
        <v>65</v>
      </c>
      <c r="B53" s="104" t="s">
        <v>87</v>
      </c>
      <c r="C53" s="104" t="s">
        <v>88</v>
      </c>
      <c r="D53" s="77" t="s">
        <v>256</v>
      </c>
      <c r="E53" s="77" t="s">
        <v>677</v>
      </c>
      <c r="F53" s="77" t="s">
        <v>727</v>
      </c>
      <c r="G53" s="77" t="s">
        <v>728</v>
      </c>
      <c r="H53" s="77" t="s">
        <v>729</v>
      </c>
      <c r="I53" s="85">
        <f>VLOOKUP(A53,HTcorescores,20)</f>
        <v>45</v>
      </c>
      <c r="J53" s="103"/>
      <c r="K53" s="198"/>
      <c r="L53" s="197"/>
      <c r="M53" s="197"/>
      <c r="N53" s="197"/>
      <c r="O53" s="197"/>
      <c r="P53" s="197"/>
      <c r="Q53" s="197"/>
      <c r="R53" s="197"/>
    </row>
    <row r="54" ht="30" customHeight="1" spans="1:11">
      <c r="A54" s="193"/>
      <c r="B54" s="79"/>
      <c r="C54" s="79"/>
      <c r="D54" s="194"/>
      <c r="E54" s="194"/>
      <c r="F54" s="194"/>
      <c r="G54" s="194"/>
      <c r="H54" s="194"/>
      <c r="I54" s="127" t="e">
        <f>VLOOKUP(A54,HTcorescores,20)</f>
        <v>#N/A</v>
      </c>
      <c r="J54" s="126">
        <f>SUM(I51:I53)</f>
        <v>135.7</v>
      </c>
      <c r="K54" s="67"/>
    </row>
  </sheetData>
  <mergeCells count="2">
    <mergeCell ref="A1:I1"/>
    <mergeCell ref="F2:G2"/>
  </mergeCells>
  <pageMargins left="0.699305555555556" right="0.699305555555556" top="0.75" bottom="0.75" header="0.3" footer="0.3"/>
  <pageSetup paperSize="8" scale="7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34"/>
  <sheetViews>
    <sheetView topLeftCell="A3" workbookViewId="0">
      <selection activeCell="V34" sqref="A3:V34"/>
    </sheetView>
  </sheetViews>
  <sheetFormatPr defaultColWidth="9.1047619047619" defaultRowHeight="15"/>
  <cols>
    <col min="1" max="1" width="9.1047619047619" style="95" customWidth="1"/>
    <col min="2" max="2" width="7.43809523809524" style="95" customWidth="1"/>
    <col min="3" max="3" width="9" style="95" customWidth="1"/>
    <col min="4" max="4" width="10.6666666666667" style="96" customWidth="1"/>
    <col min="5" max="6" width="6" style="96" customWidth="1"/>
    <col min="7" max="7" width="3.78095238095238" style="96" customWidth="1"/>
    <col min="8" max="8" width="40.6666666666667" style="96" customWidth="1"/>
    <col min="9" max="9" width="20.6666666666667" style="96" customWidth="1"/>
    <col min="10" max="10" width="12.2190476190476" style="96" customWidth="1"/>
    <col min="11" max="11" width="15.2190476190476" style="96" customWidth="1"/>
    <col min="12" max="12" width="28" style="96" customWidth="1"/>
    <col min="13" max="13" width="8.78095238095238" style="95" customWidth="1"/>
    <col min="14" max="14" width="9.1047619047619" style="96" customWidth="1"/>
    <col min="15" max="15" width="8.78095238095238" style="96" customWidth="1"/>
    <col min="16" max="16" width="10.2190476190476" style="95" customWidth="1"/>
    <col min="17" max="20" width="9.1047619047619" style="96"/>
    <col min="21" max="21" width="9.1047619047619" style="97"/>
    <col min="22" max="22" width="11.2190476190476" style="96" customWidth="1"/>
    <col min="23" max="16384" width="9.1047619047619" style="49"/>
  </cols>
  <sheetData>
    <row r="1" ht="29.25" customHeight="1" spans="1:16">
      <c r="A1" s="98" t="s">
        <v>1032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ht="30" spans="1:22">
      <c r="A2" s="99" t="s">
        <v>608</v>
      </c>
      <c r="B2" s="100" t="s">
        <v>1</v>
      </c>
      <c r="C2" s="99" t="s">
        <v>609</v>
      </c>
      <c r="D2" s="101" t="s">
        <v>610</v>
      </c>
      <c r="E2" s="101" t="s">
        <v>3</v>
      </c>
      <c r="F2" s="101" t="s">
        <v>4</v>
      </c>
      <c r="G2" s="102" t="s">
        <v>6</v>
      </c>
      <c r="H2" s="102" t="s">
        <v>7</v>
      </c>
      <c r="I2" s="102" t="s">
        <v>31</v>
      </c>
      <c r="J2" s="102" t="s">
        <v>9</v>
      </c>
      <c r="K2" s="102" t="s">
        <v>10</v>
      </c>
      <c r="L2" s="102" t="s">
        <v>11</v>
      </c>
      <c r="M2" s="101" t="s">
        <v>611</v>
      </c>
      <c r="N2" s="99" t="s">
        <v>608</v>
      </c>
      <c r="O2" s="109" t="s">
        <v>2</v>
      </c>
      <c r="P2" s="109" t="s">
        <v>3</v>
      </c>
      <c r="Q2" s="109" t="s">
        <v>612</v>
      </c>
      <c r="R2" s="109" t="s">
        <v>613</v>
      </c>
      <c r="S2" s="109" t="s">
        <v>614</v>
      </c>
      <c r="T2" s="109" t="s">
        <v>615</v>
      </c>
      <c r="U2" s="110" t="s">
        <v>1024</v>
      </c>
      <c r="V2" s="111" t="s">
        <v>616</v>
      </c>
    </row>
    <row r="3" ht="30" customHeight="1" spans="1:22">
      <c r="A3" s="103">
        <v>11</v>
      </c>
      <c r="B3" s="104" t="s">
        <v>87</v>
      </c>
      <c r="C3" s="104" t="s">
        <v>88</v>
      </c>
      <c r="D3" s="107">
        <v>0.345833333333333</v>
      </c>
      <c r="E3" s="107">
        <v>0.380555555555556</v>
      </c>
      <c r="F3" s="107">
        <v>0.409722222222222</v>
      </c>
      <c r="G3" s="104" t="s">
        <v>89</v>
      </c>
      <c r="H3" s="108" t="s">
        <v>182</v>
      </c>
      <c r="I3" s="77" t="s">
        <v>640</v>
      </c>
      <c r="J3" s="77" t="s">
        <v>641</v>
      </c>
      <c r="K3" s="77" t="s">
        <v>642</v>
      </c>
      <c r="L3" s="108" t="s">
        <v>643</v>
      </c>
      <c r="M3" s="104"/>
      <c r="N3" s="103">
        <v>11</v>
      </c>
      <c r="O3" s="63">
        <f>VLOOKUP(A3,HTcorescores,15)</f>
        <v>30</v>
      </c>
      <c r="P3" s="63">
        <f>VLOOKUP(A3,HTcorescores,16)</f>
        <v>4</v>
      </c>
      <c r="Q3" s="63">
        <f>VLOOKUP(A3,HTcorescores,17)</f>
        <v>0</v>
      </c>
      <c r="R3" s="63">
        <f>VLOOKUP(A3,HTcorescores,18)</f>
        <v>0</v>
      </c>
      <c r="S3" s="63">
        <f>VLOOKUP(A3,HTcorescores,19)</f>
        <v>0</v>
      </c>
      <c r="T3" s="63">
        <f>VLOOKUP(A3,HTcorescores,20)</f>
        <v>34</v>
      </c>
      <c r="U3" s="67">
        <f>RANK(T3,$T$3:$T$34,1)</f>
        <v>1</v>
      </c>
      <c r="V3" s="68">
        <f>VLOOKUP(A3,HTcorescores,21)</f>
        <v>0</v>
      </c>
    </row>
    <row r="4" ht="30" customHeight="1" spans="1:22">
      <c r="A4" s="103">
        <v>38</v>
      </c>
      <c r="B4" s="104" t="s">
        <v>87</v>
      </c>
      <c r="C4" s="104" t="s">
        <v>88</v>
      </c>
      <c r="D4" s="106">
        <v>0.383333333333333</v>
      </c>
      <c r="E4" s="107">
        <v>0.425</v>
      </c>
      <c r="F4" s="107">
        <v>0.447222222222223</v>
      </c>
      <c r="G4" s="104" t="s">
        <v>89</v>
      </c>
      <c r="H4" s="77" t="s">
        <v>30</v>
      </c>
      <c r="I4" s="77" t="s">
        <v>22</v>
      </c>
      <c r="J4" s="77" t="s">
        <v>690</v>
      </c>
      <c r="K4" s="77" t="s">
        <v>691</v>
      </c>
      <c r="L4" s="77" t="s">
        <v>692</v>
      </c>
      <c r="M4" s="104"/>
      <c r="N4" s="103">
        <v>38</v>
      </c>
      <c r="O4" s="63">
        <f>VLOOKUP(A4,HTcorescores,15)</f>
        <v>33.5</v>
      </c>
      <c r="P4" s="63">
        <f>VLOOKUP(A4,HTcorescores,16)</f>
        <v>0</v>
      </c>
      <c r="Q4" s="63">
        <f>VLOOKUP(A4,HTcorescores,17)</f>
        <v>0</v>
      </c>
      <c r="R4" s="63">
        <f>VLOOKUP(A4,HTcorescores,18)</f>
        <v>0.8</v>
      </c>
      <c r="S4" s="63">
        <f>VLOOKUP(A4,HTcorescores,19)</f>
        <v>0</v>
      </c>
      <c r="T4" s="63">
        <f>VLOOKUP(A4,HTcorescores,20)</f>
        <v>34.3</v>
      </c>
      <c r="U4" s="67">
        <f>RANK(T4,$T$3:$T$34,1)</f>
        <v>2</v>
      </c>
      <c r="V4" s="68">
        <f>VLOOKUP(A4,HTcorescores,21)</f>
        <v>0</v>
      </c>
    </row>
    <row r="5" ht="30" customHeight="1" spans="1:22">
      <c r="A5" s="103">
        <v>47</v>
      </c>
      <c r="B5" s="104" t="s">
        <v>87</v>
      </c>
      <c r="C5" s="104" t="s">
        <v>88</v>
      </c>
      <c r="D5" s="107">
        <v>0.395833333333333</v>
      </c>
      <c r="E5" s="107">
        <v>0.4375</v>
      </c>
      <c r="F5" s="107">
        <v>0.459722222222224</v>
      </c>
      <c r="G5" s="104" t="s">
        <v>89</v>
      </c>
      <c r="H5" s="77" t="s">
        <v>631</v>
      </c>
      <c r="I5" s="77" t="s">
        <v>632</v>
      </c>
      <c r="J5" s="77" t="s">
        <v>84</v>
      </c>
      <c r="K5" s="77" t="s">
        <v>125</v>
      </c>
      <c r="L5" s="77" t="s">
        <v>126</v>
      </c>
      <c r="M5" s="104"/>
      <c r="N5" s="103">
        <v>47</v>
      </c>
      <c r="O5" s="63">
        <f>VLOOKUP(A5,HTcorescores,15)</f>
        <v>31</v>
      </c>
      <c r="P5" s="63">
        <f>VLOOKUP(A5,HTcorescores,16)</f>
        <v>4</v>
      </c>
      <c r="Q5" s="63">
        <f>VLOOKUP(A5,HTcorescores,17)</f>
        <v>0</v>
      </c>
      <c r="R5" s="63">
        <f>VLOOKUP(A5,HTcorescores,18)</f>
        <v>0</v>
      </c>
      <c r="S5" s="63">
        <f>VLOOKUP(A5,HTcorescores,19)</f>
        <v>0</v>
      </c>
      <c r="T5" s="63">
        <f>VLOOKUP(A5,HTcorescores,20)</f>
        <v>35</v>
      </c>
      <c r="U5" s="67">
        <f>RANK(T5,$T$3:$T$34,1)</f>
        <v>3</v>
      </c>
      <c r="V5" s="68">
        <f>VLOOKUP(A5,HTcorescores,21)</f>
        <v>0</v>
      </c>
    </row>
    <row r="6" ht="30" customHeight="1" spans="1:22">
      <c r="A6" s="103">
        <v>59</v>
      </c>
      <c r="B6" s="104" t="s">
        <v>87</v>
      </c>
      <c r="C6" s="104" t="s">
        <v>88</v>
      </c>
      <c r="D6" s="107">
        <v>0.420833333333333</v>
      </c>
      <c r="E6" s="107">
        <v>0.454166666666667</v>
      </c>
      <c r="F6" s="107">
        <v>0.476388888888889</v>
      </c>
      <c r="G6" s="104" t="s">
        <v>89</v>
      </c>
      <c r="H6" s="77" t="s">
        <v>17</v>
      </c>
      <c r="I6" s="77" t="s">
        <v>655</v>
      </c>
      <c r="J6" s="77" t="s">
        <v>718</v>
      </c>
      <c r="K6" s="77" t="s">
        <v>136</v>
      </c>
      <c r="L6" s="77" t="s">
        <v>137</v>
      </c>
      <c r="M6" s="104"/>
      <c r="N6" s="103">
        <v>59</v>
      </c>
      <c r="O6" s="63">
        <f>VLOOKUP(A6,HTcorescores,15)</f>
        <v>36.75</v>
      </c>
      <c r="P6" s="63">
        <f>VLOOKUP(A6,HTcorescores,16)</f>
        <v>0</v>
      </c>
      <c r="Q6" s="63">
        <f>VLOOKUP(A6,HTcorescores,17)</f>
        <v>0</v>
      </c>
      <c r="R6" s="63">
        <f>VLOOKUP(A6,HTcorescores,18)</f>
        <v>0</v>
      </c>
      <c r="S6" s="63">
        <f>VLOOKUP(A6,HTcorescores,19)</f>
        <v>0</v>
      </c>
      <c r="T6" s="63">
        <f>VLOOKUP(A6,HTcorescores,20)</f>
        <v>36.75</v>
      </c>
      <c r="U6" s="67">
        <f>RANK(T6,$T$3:$T$34,1)</f>
        <v>4</v>
      </c>
      <c r="V6" s="68">
        <f>VLOOKUP(A6,HTcorescores,21)</f>
        <v>0</v>
      </c>
    </row>
    <row r="7" ht="30" customHeight="1" spans="1:22">
      <c r="A7" s="103">
        <v>69</v>
      </c>
      <c r="B7" s="104" t="s">
        <v>87</v>
      </c>
      <c r="C7" s="104" t="s">
        <v>88</v>
      </c>
      <c r="D7" s="106">
        <v>0.441666666666666</v>
      </c>
      <c r="E7" s="107">
        <v>0.476388888888889</v>
      </c>
      <c r="F7" s="107">
        <v>0.494444444444444</v>
      </c>
      <c r="G7" s="104" t="s">
        <v>89</v>
      </c>
      <c r="H7" s="77" t="s">
        <v>101</v>
      </c>
      <c r="I7" s="77" t="s">
        <v>687</v>
      </c>
      <c r="J7" s="77" t="s">
        <v>128</v>
      </c>
      <c r="K7" s="77" t="s">
        <v>732</v>
      </c>
      <c r="L7" s="77" t="s">
        <v>200</v>
      </c>
      <c r="M7" s="104"/>
      <c r="N7" s="103">
        <v>69</v>
      </c>
      <c r="O7" s="63">
        <f>VLOOKUP(A7,HTcorescores,15)</f>
        <v>34</v>
      </c>
      <c r="P7" s="63">
        <f>VLOOKUP(A7,HTcorescores,16)</f>
        <v>0</v>
      </c>
      <c r="Q7" s="63">
        <f>VLOOKUP(A7,HTcorescores,17)</f>
        <v>0</v>
      </c>
      <c r="R7" s="63">
        <f>VLOOKUP(A7,HTcorescores,18)</f>
        <v>2.8</v>
      </c>
      <c r="S7" s="63">
        <f>VLOOKUP(A7,HTcorescores,19)</f>
        <v>0</v>
      </c>
      <c r="T7" s="63">
        <f>VLOOKUP(A7,HTcorescores,20)</f>
        <v>36.8</v>
      </c>
      <c r="U7" s="67">
        <f>RANK(T7,$T$3:$T$34,1)</f>
        <v>5</v>
      </c>
      <c r="V7" s="68">
        <f>VLOOKUP(A7,HTcorescores,21)</f>
        <v>0</v>
      </c>
    </row>
    <row r="8" ht="30" customHeight="1" spans="1:22">
      <c r="A8" s="103">
        <v>53</v>
      </c>
      <c r="B8" s="104" t="s">
        <v>87</v>
      </c>
      <c r="C8" s="104" t="s">
        <v>88</v>
      </c>
      <c r="D8" s="107">
        <v>0.4125</v>
      </c>
      <c r="E8" s="107">
        <v>0.445833333333333</v>
      </c>
      <c r="F8" s="107">
        <v>0.468055555555556</v>
      </c>
      <c r="G8" s="104" t="s">
        <v>89</v>
      </c>
      <c r="H8" s="77" t="s">
        <v>101</v>
      </c>
      <c r="I8" s="77" t="s">
        <v>308</v>
      </c>
      <c r="J8" s="77" t="s">
        <v>241</v>
      </c>
      <c r="K8" s="77" t="s">
        <v>710</v>
      </c>
      <c r="L8" s="77" t="s">
        <v>711</v>
      </c>
      <c r="M8" s="104"/>
      <c r="N8" s="103">
        <v>53</v>
      </c>
      <c r="O8" s="63">
        <f>VLOOKUP(A8,HTcorescores,15)</f>
        <v>24.75</v>
      </c>
      <c r="P8" s="63">
        <f>VLOOKUP(A8,HTcorescores,16)</f>
        <v>0</v>
      </c>
      <c r="Q8" s="63">
        <f>VLOOKUP(A8,HTcorescores,17)</f>
        <v>0</v>
      </c>
      <c r="R8" s="63">
        <f>VLOOKUP(A8,HTcorescores,18)</f>
        <v>12.8</v>
      </c>
      <c r="S8" s="63">
        <f>VLOOKUP(A8,HTcorescores,19)</f>
        <v>0</v>
      </c>
      <c r="T8" s="63">
        <f>VLOOKUP(A8,HTcorescores,20)</f>
        <v>37.55</v>
      </c>
      <c r="U8" s="67">
        <f>RANK(T8,$T$3:$T$34,1)</f>
        <v>6</v>
      </c>
      <c r="V8" s="68">
        <f>VLOOKUP(A8,HTcorescores,21)</f>
        <v>0</v>
      </c>
    </row>
    <row r="9" ht="30" customHeight="1" spans="1:22">
      <c r="A9" s="103">
        <v>8</v>
      </c>
      <c r="B9" s="104" t="s">
        <v>87</v>
      </c>
      <c r="C9" s="104" t="s">
        <v>88</v>
      </c>
      <c r="D9" s="106">
        <v>0.341666666666667</v>
      </c>
      <c r="E9" s="107">
        <v>0.376388888888889</v>
      </c>
      <c r="F9" s="107">
        <v>0.405555555555556</v>
      </c>
      <c r="G9" s="104" t="s">
        <v>89</v>
      </c>
      <c r="H9" s="77" t="s">
        <v>631</v>
      </c>
      <c r="I9" s="77" t="s">
        <v>632</v>
      </c>
      <c r="J9" s="77" t="s">
        <v>633</v>
      </c>
      <c r="K9" s="77" t="s">
        <v>109</v>
      </c>
      <c r="L9" s="77" t="s">
        <v>110</v>
      </c>
      <c r="M9" s="104"/>
      <c r="N9" s="103">
        <v>8</v>
      </c>
      <c r="O9" s="63">
        <f>VLOOKUP(A9,HTcorescores,15)</f>
        <v>33.5</v>
      </c>
      <c r="P9" s="63">
        <f>VLOOKUP(A9,HTcorescores,16)</f>
        <v>4</v>
      </c>
      <c r="Q9" s="63">
        <f>VLOOKUP(A9,HTcorescores,17)</f>
        <v>0</v>
      </c>
      <c r="R9" s="63">
        <f>VLOOKUP(A9,HTcorescores,18)</f>
        <v>0.4</v>
      </c>
      <c r="S9" s="63">
        <f>VLOOKUP(A9,HTcorescores,19)</f>
        <v>0</v>
      </c>
      <c r="T9" s="63">
        <f>VLOOKUP(A9,HTcorescores,20)</f>
        <v>37.9</v>
      </c>
      <c r="U9" s="67">
        <f>RANK(T9,$T$3:$T$34,1)</f>
        <v>7</v>
      </c>
      <c r="V9" s="68">
        <f>VLOOKUP(A9,HTcorescores,21)</f>
        <v>0</v>
      </c>
    </row>
    <row r="10" ht="30" customHeight="1" spans="1:22">
      <c r="A10" s="103">
        <v>81</v>
      </c>
      <c r="B10" s="104" t="s">
        <v>87</v>
      </c>
      <c r="C10" s="104" t="s">
        <v>88</v>
      </c>
      <c r="D10" s="106">
        <v>0.466666666666666</v>
      </c>
      <c r="E10" s="107">
        <v>0.493055555555555</v>
      </c>
      <c r="F10" s="107">
        <v>0.511111111111111</v>
      </c>
      <c r="G10" s="104" t="s">
        <v>89</v>
      </c>
      <c r="H10" s="77" t="s">
        <v>26</v>
      </c>
      <c r="I10" s="77" t="s">
        <v>72</v>
      </c>
      <c r="J10" s="77" t="s">
        <v>38</v>
      </c>
      <c r="K10" s="77" t="s">
        <v>753</v>
      </c>
      <c r="L10" s="77" t="s">
        <v>754</v>
      </c>
      <c r="M10" s="104"/>
      <c r="N10" s="103">
        <v>81</v>
      </c>
      <c r="O10" s="63">
        <f>VLOOKUP(A10,HTcorescores,15)</f>
        <v>31.25</v>
      </c>
      <c r="P10" s="63">
        <f>VLOOKUP(A10,HTcorescores,16)</f>
        <v>8</v>
      </c>
      <c r="Q10" s="63">
        <f>VLOOKUP(A10,HTcorescores,17)</f>
        <v>0</v>
      </c>
      <c r="R10" s="63">
        <f>VLOOKUP(A10,HTcorescores,18)</f>
        <v>0.4</v>
      </c>
      <c r="S10" s="63">
        <f>VLOOKUP(A10,HTcorescores,19)</f>
        <v>0</v>
      </c>
      <c r="T10" s="63">
        <f>VLOOKUP(A10,HTcorescores,20)</f>
        <v>39.65</v>
      </c>
      <c r="U10" s="67">
        <f>RANK(T10,$T$3:$T$34,1)</f>
        <v>8</v>
      </c>
      <c r="V10" s="68">
        <f>VLOOKUP(A10,HTcorescores,21)</f>
        <v>0</v>
      </c>
    </row>
    <row r="11" ht="30" customHeight="1" spans="1:22">
      <c r="A11" s="103">
        <v>35</v>
      </c>
      <c r="B11" s="104" t="s">
        <v>87</v>
      </c>
      <c r="C11" s="104" t="s">
        <v>88</v>
      </c>
      <c r="D11" s="107">
        <v>0.379166666666667</v>
      </c>
      <c r="E11" s="107">
        <v>0.41388888888889</v>
      </c>
      <c r="F11" s="107">
        <v>0.443055555555556</v>
      </c>
      <c r="G11" s="104" t="s">
        <v>89</v>
      </c>
      <c r="H11" s="77" t="s">
        <v>101</v>
      </c>
      <c r="I11" s="77" t="s">
        <v>687</v>
      </c>
      <c r="J11" s="188" t="s">
        <v>688</v>
      </c>
      <c r="K11" s="188" t="s">
        <v>230</v>
      </c>
      <c r="L11" s="188" t="s">
        <v>231</v>
      </c>
      <c r="M11" s="104"/>
      <c r="N11" s="103">
        <v>35</v>
      </c>
      <c r="O11" s="63">
        <f>VLOOKUP(A11,HTcorescores,15)</f>
        <v>32.5</v>
      </c>
      <c r="P11" s="63">
        <f>VLOOKUP(A11,HTcorescores,16)</f>
        <v>0</v>
      </c>
      <c r="Q11" s="63">
        <f>VLOOKUP(A11,HTcorescores,17)</f>
        <v>0</v>
      </c>
      <c r="R11" s="63">
        <f>VLOOKUP(A11,HTcorescores,18)</f>
        <v>8.8</v>
      </c>
      <c r="S11" s="63">
        <f>VLOOKUP(A11,HTcorescores,19)</f>
        <v>0</v>
      </c>
      <c r="T11" s="63">
        <f>VLOOKUP(A11,HTcorescores,20)</f>
        <v>41.3</v>
      </c>
      <c r="U11" s="67">
        <f>RANK(T11,$T$3:$T$34,1)</f>
        <v>9</v>
      </c>
      <c r="V11" s="68">
        <f>VLOOKUP(A11,HTcorescores,21)</f>
        <v>0</v>
      </c>
    </row>
    <row r="12" ht="30" customHeight="1" spans="1:22">
      <c r="A12" s="103">
        <v>83</v>
      </c>
      <c r="B12" s="104" t="s">
        <v>87</v>
      </c>
      <c r="C12" s="104" t="s">
        <v>88</v>
      </c>
      <c r="D12" s="107">
        <v>0.470833333333333</v>
      </c>
      <c r="E12" s="107">
        <v>0.495833333333333</v>
      </c>
      <c r="F12" s="107">
        <v>0.513888888888889</v>
      </c>
      <c r="G12" s="104" t="s">
        <v>271</v>
      </c>
      <c r="H12" s="77" t="s">
        <v>743</v>
      </c>
      <c r="I12" s="77" t="s">
        <v>72</v>
      </c>
      <c r="J12" s="77" t="s">
        <v>757</v>
      </c>
      <c r="K12" s="77" t="s">
        <v>758</v>
      </c>
      <c r="L12" s="77" t="s">
        <v>759</v>
      </c>
      <c r="M12" s="104"/>
      <c r="N12" s="103">
        <v>83</v>
      </c>
      <c r="O12" s="63">
        <f>VLOOKUP(A12,HTcorescores,15)</f>
        <v>34.25</v>
      </c>
      <c r="P12" s="63">
        <f>VLOOKUP(A12,HTcorescores,16)</f>
        <v>0</v>
      </c>
      <c r="Q12" s="63">
        <f>VLOOKUP(A12,HTcorescores,17)</f>
        <v>0</v>
      </c>
      <c r="R12" s="63">
        <f>VLOOKUP(A12,HTcorescores,18)</f>
        <v>7.2</v>
      </c>
      <c r="S12" s="63">
        <f>VLOOKUP(A12,HTcorescores,19)</f>
        <v>0</v>
      </c>
      <c r="T12" s="63">
        <f>VLOOKUP(A12,HTcorescores,20)</f>
        <v>41.45</v>
      </c>
      <c r="U12" s="67">
        <f>RANK(T12,$T$3:$T$34,1)</f>
        <v>10</v>
      </c>
      <c r="V12" s="68">
        <f>VLOOKUP(A12,HTcorescores,21)</f>
        <v>0</v>
      </c>
    </row>
    <row r="13" ht="30" customHeight="1" spans="1:22">
      <c r="A13" s="103">
        <v>77</v>
      </c>
      <c r="B13" s="104" t="s">
        <v>87</v>
      </c>
      <c r="C13" s="104" t="s">
        <v>88</v>
      </c>
      <c r="D13" s="106">
        <v>0.458333333333333</v>
      </c>
      <c r="E13" s="107">
        <v>0.4875</v>
      </c>
      <c r="F13" s="107">
        <v>0.505555555555555</v>
      </c>
      <c r="G13" s="104" t="s">
        <v>89</v>
      </c>
      <c r="H13" s="77" t="s">
        <v>71</v>
      </c>
      <c r="I13" s="77" t="s">
        <v>72</v>
      </c>
      <c r="J13" s="77" t="s">
        <v>261</v>
      </c>
      <c r="K13" s="77" t="s">
        <v>262</v>
      </c>
      <c r="L13" s="77" t="s">
        <v>747</v>
      </c>
      <c r="M13" s="104"/>
      <c r="N13" s="103">
        <v>77</v>
      </c>
      <c r="O13" s="63">
        <f>VLOOKUP(A13,HTcorescores,15)</f>
        <v>43.75</v>
      </c>
      <c r="P13" s="63">
        <f>VLOOKUP(A13,HTcorescores,16)</f>
        <v>0</v>
      </c>
      <c r="Q13" s="63">
        <f>VLOOKUP(A13,HTcorescores,17)</f>
        <v>0</v>
      </c>
      <c r="R13" s="63">
        <f>VLOOKUP(A13,HTcorescores,18)</f>
        <v>0.8</v>
      </c>
      <c r="S13" s="63">
        <f>VLOOKUP(A13,HTcorescores,19)</f>
        <v>0</v>
      </c>
      <c r="T13" s="63">
        <f>VLOOKUP(A13,HTcorescores,20)</f>
        <v>44.55</v>
      </c>
      <c r="U13" s="67">
        <f>RANK(T13,$T$3:$T$34,1)</f>
        <v>11</v>
      </c>
      <c r="V13" s="68">
        <f>VLOOKUP(A13,HTcorescores,21)</f>
        <v>0</v>
      </c>
    </row>
    <row r="14" ht="30" customHeight="1" spans="1:22">
      <c r="A14" s="103">
        <v>65</v>
      </c>
      <c r="B14" s="104" t="s">
        <v>87</v>
      </c>
      <c r="C14" s="104" t="s">
        <v>88</v>
      </c>
      <c r="D14" s="106">
        <v>0.433333333333333</v>
      </c>
      <c r="E14" s="107">
        <v>0.470833333333333</v>
      </c>
      <c r="F14" s="107">
        <v>0.488888888888889</v>
      </c>
      <c r="G14" s="104" t="s">
        <v>271</v>
      </c>
      <c r="H14" s="77" t="s">
        <v>256</v>
      </c>
      <c r="I14" s="77" t="s">
        <v>677</v>
      </c>
      <c r="J14" s="77" t="s">
        <v>727</v>
      </c>
      <c r="K14" s="77" t="s">
        <v>728</v>
      </c>
      <c r="L14" s="77" t="s">
        <v>729</v>
      </c>
      <c r="M14" s="104"/>
      <c r="N14" s="103">
        <v>65</v>
      </c>
      <c r="O14" s="63">
        <f>VLOOKUP(A14,HTcorescores,15)</f>
        <v>33</v>
      </c>
      <c r="P14" s="63">
        <f>VLOOKUP(A14,HTcorescores,16)</f>
        <v>12</v>
      </c>
      <c r="Q14" s="63">
        <f>VLOOKUP(A14,HTcorescores,17)</f>
        <v>0</v>
      </c>
      <c r="R14" s="63">
        <f>VLOOKUP(A14,HTcorescores,18)</f>
        <v>0</v>
      </c>
      <c r="S14" s="63">
        <f>VLOOKUP(A14,HTcorescores,19)</f>
        <v>0</v>
      </c>
      <c r="T14" s="63">
        <f>VLOOKUP(A14,HTcorescores,20)</f>
        <v>45</v>
      </c>
      <c r="U14" s="67">
        <f>RANK(T14,$T$3:$T$34,1)</f>
        <v>12</v>
      </c>
      <c r="V14" s="68">
        <f>VLOOKUP(A14,HTcorescores,21)</f>
        <v>0</v>
      </c>
    </row>
    <row r="15" ht="30" customHeight="1" spans="1:22">
      <c r="A15" s="103">
        <v>5</v>
      </c>
      <c r="B15" s="104" t="s">
        <v>87</v>
      </c>
      <c r="C15" s="104" t="s">
        <v>88</v>
      </c>
      <c r="D15" s="107">
        <v>0.3375</v>
      </c>
      <c r="E15" s="107">
        <v>0.372222222222222</v>
      </c>
      <c r="F15" s="107">
        <v>0.401388888888889</v>
      </c>
      <c r="G15" s="104" t="s">
        <v>271</v>
      </c>
      <c r="H15" s="77" t="s">
        <v>21</v>
      </c>
      <c r="I15" s="77" t="s">
        <v>107</v>
      </c>
      <c r="J15" s="77" t="s">
        <v>35</v>
      </c>
      <c r="K15" s="77" t="s">
        <v>625</v>
      </c>
      <c r="L15" s="77" t="s">
        <v>626</v>
      </c>
      <c r="M15" s="104"/>
      <c r="N15" s="103">
        <v>5</v>
      </c>
      <c r="O15" s="63">
        <f>VLOOKUP(A15,HTcorescores,15)</f>
        <v>34</v>
      </c>
      <c r="P15" s="63">
        <f>VLOOKUP(A15,HTcorescores,16)</f>
        <v>0</v>
      </c>
      <c r="Q15" s="63">
        <f>VLOOKUP(A15,HTcorescores,17)</f>
        <v>0</v>
      </c>
      <c r="R15" s="63">
        <f>VLOOKUP(A15,HTcorescores,18)</f>
        <v>11.2</v>
      </c>
      <c r="S15" s="63">
        <f>VLOOKUP(A15,HTcorescores,19)</f>
        <v>0</v>
      </c>
      <c r="T15" s="63">
        <f>VLOOKUP(A15,HTcorescores,20)</f>
        <v>45.2</v>
      </c>
      <c r="U15" s="67">
        <f>RANK(T15,$T$3:$T$34,1)</f>
        <v>13</v>
      </c>
      <c r="V15" s="68">
        <f>VLOOKUP(A15,HTcorescores,21)</f>
        <v>0</v>
      </c>
    </row>
    <row r="16" ht="30" customHeight="1" spans="1:22">
      <c r="A16" s="103">
        <v>67</v>
      </c>
      <c r="B16" s="104" t="s">
        <v>87</v>
      </c>
      <c r="C16" s="104" t="s">
        <v>88</v>
      </c>
      <c r="D16" s="107">
        <v>0.437499999999999</v>
      </c>
      <c r="E16" s="107">
        <v>0.473611111111111</v>
      </c>
      <c r="F16" s="107">
        <v>0.491666666666667</v>
      </c>
      <c r="G16" s="104" t="s">
        <v>271</v>
      </c>
      <c r="H16" s="77" t="s">
        <v>21</v>
      </c>
      <c r="I16" s="77" t="s">
        <v>22</v>
      </c>
      <c r="J16" s="77" t="s">
        <v>38</v>
      </c>
      <c r="K16" s="77" t="s">
        <v>39</v>
      </c>
      <c r="L16" s="77" t="s">
        <v>40</v>
      </c>
      <c r="M16" s="104"/>
      <c r="N16" s="103">
        <v>67</v>
      </c>
      <c r="O16" s="63">
        <f>VLOOKUP(A16,HTcorescores,15)</f>
        <v>34.75</v>
      </c>
      <c r="P16" s="63">
        <f>VLOOKUP(A16,HTcorescores,16)</f>
        <v>4</v>
      </c>
      <c r="Q16" s="63">
        <f>VLOOKUP(A16,HTcorescores,17)</f>
        <v>0</v>
      </c>
      <c r="R16" s="63">
        <f>VLOOKUP(A16,HTcorescores,18)</f>
        <v>7.2</v>
      </c>
      <c r="S16" s="63">
        <f>VLOOKUP(A16,HTcorescores,19)</f>
        <v>0</v>
      </c>
      <c r="T16" s="63">
        <f>VLOOKUP(A16,HTcorescores,20)</f>
        <v>45.95</v>
      </c>
      <c r="U16" s="67">
        <f>RANK(T16,$T$3:$T$34,1)</f>
        <v>14</v>
      </c>
      <c r="V16" s="68">
        <f>VLOOKUP(A16,HTcorescores,21)</f>
        <v>0</v>
      </c>
    </row>
    <row r="17" ht="30" customHeight="1" spans="1:22">
      <c r="A17" s="103">
        <v>17</v>
      </c>
      <c r="B17" s="104" t="s">
        <v>87</v>
      </c>
      <c r="C17" s="104" t="s">
        <v>88</v>
      </c>
      <c r="D17" s="107">
        <v>0.354166666666667</v>
      </c>
      <c r="E17" s="107">
        <v>0.388888888888889</v>
      </c>
      <c r="F17" s="107">
        <v>0.418055555555556</v>
      </c>
      <c r="G17" s="104" t="s">
        <v>89</v>
      </c>
      <c r="H17" s="77" t="s">
        <v>30</v>
      </c>
      <c r="I17" s="77" t="s">
        <v>22</v>
      </c>
      <c r="J17" s="77" t="s">
        <v>204</v>
      </c>
      <c r="K17" s="77" t="s">
        <v>242</v>
      </c>
      <c r="L17" s="77" t="s">
        <v>652</v>
      </c>
      <c r="M17" s="104"/>
      <c r="N17" s="103">
        <v>17</v>
      </c>
      <c r="O17" s="63">
        <f>VLOOKUP(A17,HTcorescores,15)</f>
        <v>35.75</v>
      </c>
      <c r="P17" s="63">
        <f>VLOOKUP(A17,HTcorescores,16)</f>
        <v>8</v>
      </c>
      <c r="Q17" s="63">
        <f>VLOOKUP(A17,HTcorescores,17)</f>
        <v>0</v>
      </c>
      <c r="R17" s="63">
        <f>VLOOKUP(A17,HTcorescores,18)</f>
        <v>2.8</v>
      </c>
      <c r="S17" s="63">
        <f>VLOOKUP(A17,HTcorescores,19)</f>
        <v>0</v>
      </c>
      <c r="T17" s="63">
        <f>VLOOKUP(A17,HTcorescores,20)</f>
        <v>46.55</v>
      </c>
      <c r="U17" s="67">
        <f>RANK(T17,$T$3:$T$34,1)</f>
        <v>15</v>
      </c>
      <c r="V17" s="68">
        <f>VLOOKUP(A17,HTcorescores,21)</f>
        <v>0</v>
      </c>
    </row>
    <row r="18" ht="30" customHeight="1" spans="1:22">
      <c r="A18" s="103">
        <v>61</v>
      </c>
      <c r="B18" s="104" t="s">
        <v>87</v>
      </c>
      <c r="C18" s="104" t="s">
        <v>88</v>
      </c>
      <c r="D18" s="106">
        <v>0.425</v>
      </c>
      <c r="E18" s="107">
        <v>0.465277777777778</v>
      </c>
      <c r="F18" s="107">
        <v>0.480555555555555</v>
      </c>
      <c r="G18" s="104" t="s">
        <v>271</v>
      </c>
      <c r="H18" s="77" t="s">
        <v>111</v>
      </c>
      <c r="I18" s="77" t="s">
        <v>663</v>
      </c>
      <c r="J18" s="77" t="s">
        <v>719</v>
      </c>
      <c r="K18" s="77" t="s">
        <v>720</v>
      </c>
      <c r="L18" s="77" t="s">
        <v>721</v>
      </c>
      <c r="M18" s="104"/>
      <c r="N18" s="103">
        <v>61</v>
      </c>
      <c r="O18" s="63">
        <f>VLOOKUP(A18,HTcorescores,15)</f>
        <v>35.5</v>
      </c>
      <c r="P18" s="63">
        <f>VLOOKUP(A18,HTcorescores,16)</f>
        <v>0</v>
      </c>
      <c r="Q18" s="63">
        <f>VLOOKUP(A18,HTcorescores,17)</f>
        <v>0</v>
      </c>
      <c r="R18" s="63">
        <f>VLOOKUP(A18,HTcorescores,18)</f>
        <v>14</v>
      </c>
      <c r="S18" s="63">
        <f>VLOOKUP(A18,HTcorescores,19)</f>
        <v>0</v>
      </c>
      <c r="T18" s="63">
        <f>VLOOKUP(A18,HTcorescores,20)</f>
        <v>49.5</v>
      </c>
      <c r="U18" s="67">
        <f>RANK(T18,$T$3:$T$34,1)</f>
        <v>16</v>
      </c>
      <c r="V18" s="68">
        <f>VLOOKUP(A18,HTcorescores,21)</f>
        <v>0</v>
      </c>
    </row>
    <row r="19" ht="30" customHeight="1" spans="1:22">
      <c r="A19" s="103">
        <v>75</v>
      </c>
      <c r="B19" s="104" t="s">
        <v>87</v>
      </c>
      <c r="C19" s="104" t="s">
        <v>88</v>
      </c>
      <c r="D19" s="107">
        <v>0.454166666666666</v>
      </c>
      <c r="E19" s="107">
        <v>0.484722222222222</v>
      </c>
      <c r="F19" s="107">
        <v>0.502777777777778</v>
      </c>
      <c r="G19" s="160" t="s">
        <v>89</v>
      </c>
      <c r="H19" s="161" t="s">
        <v>741</v>
      </c>
      <c r="I19" s="77" t="s">
        <v>72</v>
      </c>
      <c r="J19" s="161" t="s">
        <v>382</v>
      </c>
      <c r="K19" s="161" t="s">
        <v>383</v>
      </c>
      <c r="L19" s="161" t="s">
        <v>384</v>
      </c>
      <c r="M19" s="104"/>
      <c r="N19" s="103">
        <v>75</v>
      </c>
      <c r="O19" s="63">
        <f>VLOOKUP(A19,HTcorescores,15)</f>
        <v>36.5</v>
      </c>
      <c r="P19" s="63">
        <f>VLOOKUP(A19,HTcorescores,16)</f>
        <v>0</v>
      </c>
      <c r="Q19" s="63">
        <f>VLOOKUP(A19,HTcorescores,17)</f>
        <v>0</v>
      </c>
      <c r="R19" s="63">
        <f>VLOOKUP(A19,HTcorescores,18)</f>
        <v>14</v>
      </c>
      <c r="S19" s="63">
        <f>VLOOKUP(A19,HTcorescores,19)</f>
        <v>0</v>
      </c>
      <c r="T19" s="63">
        <f>VLOOKUP(A19,HTcorescores,20)</f>
        <v>50.5</v>
      </c>
      <c r="U19" s="67">
        <f>RANK(T19,$T$3:$T$34,1)</f>
        <v>17</v>
      </c>
      <c r="V19" s="68">
        <f>VLOOKUP(A19,HTcorescores,21)</f>
        <v>0</v>
      </c>
    </row>
    <row r="20" ht="30" customHeight="1" spans="1:22">
      <c r="A20" s="103">
        <v>23</v>
      </c>
      <c r="B20" s="104" t="s">
        <v>87</v>
      </c>
      <c r="C20" s="104" t="s">
        <v>88</v>
      </c>
      <c r="D20" s="107">
        <v>0.3625</v>
      </c>
      <c r="E20" s="107">
        <v>0.397222222222222</v>
      </c>
      <c r="F20" s="107">
        <v>0.426388888888889</v>
      </c>
      <c r="G20" s="104" t="s">
        <v>271</v>
      </c>
      <c r="H20" s="77" t="s">
        <v>111</v>
      </c>
      <c r="I20" s="77" t="s">
        <v>663</v>
      </c>
      <c r="J20" s="77" t="s">
        <v>232</v>
      </c>
      <c r="K20" s="77" t="s">
        <v>664</v>
      </c>
      <c r="L20" s="77" t="s">
        <v>351</v>
      </c>
      <c r="M20" s="104"/>
      <c r="N20" s="103">
        <v>23</v>
      </c>
      <c r="O20" s="63">
        <f>VLOOKUP(A20,HTcorescores,15)</f>
        <v>34.5</v>
      </c>
      <c r="P20" s="63">
        <f>VLOOKUP(A20,HTcorescores,16)</f>
        <v>4</v>
      </c>
      <c r="Q20" s="63">
        <f>VLOOKUP(A20,HTcorescores,17)</f>
        <v>0</v>
      </c>
      <c r="R20" s="63">
        <f>VLOOKUP(A20,HTcorescores,18)</f>
        <v>12.4</v>
      </c>
      <c r="S20" s="63">
        <f>VLOOKUP(A20,HTcorescores,19)</f>
        <v>0</v>
      </c>
      <c r="T20" s="63">
        <f>VLOOKUP(A20,HTcorescores,20)</f>
        <v>50.9</v>
      </c>
      <c r="U20" s="67">
        <f>RANK(T20,$T$3:$T$34,1)</f>
        <v>18</v>
      </c>
      <c r="V20" s="68">
        <f>VLOOKUP(A20,HTcorescores,21)</f>
        <v>0</v>
      </c>
    </row>
    <row r="21" ht="30" customHeight="1" spans="1:22">
      <c r="A21" s="103">
        <v>50</v>
      </c>
      <c r="B21" s="104" t="s">
        <v>87</v>
      </c>
      <c r="C21" s="104" t="s">
        <v>88</v>
      </c>
      <c r="D21" s="106">
        <v>0.408333333333333</v>
      </c>
      <c r="E21" s="107">
        <v>0.441666666666667</v>
      </c>
      <c r="F21" s="107">
        <v>0.463888888888889</v>
      </c>
      <c r="G21" s="104" t="s">
        <v>89</v>
      </c>
      <c r="H21" s="108" t="s">
        <v>182</v>
      </c>
      <c r="I21" s="77" t="s">
        <v>640</v>
      </c>
      <c r="J21" s="77" t="s">
        <v>183</v>
      </c>
      <c r="K21" s="77" t="s">
        <v>184</v>
      </c>
      <c r="L21" s="77" t="s">
        <v>185</v>
      </c>
      <c r="M21" s="104"/>
      <c r="N21" s="103">
        <v>50</v>
      </c>
      <c r="O21" s="63">
        <f>VLOOKUP(A21,HTcorescores,15)</f>
        <v>34</v>
      </c>
      <c r="P21" s="63">
        <f>VLOOKUP(A21,HTcorescores,16)</f>
        <v>0</v>
      </c>
      <c r="Q21" s="63">
        <f>VLOOKUP(A21,HTcorescores,17)</f>
        <v>0</v>
      </c>
      <c r="R21" s="63">
        <f>VLOOKUP(A21,HTcorescores,18)</f>
        <v>22</v>
      </c>
      <c r="S21" s="63">
        <f>VLOOKUP(A21,HTcorescores,19)</f>
        <v>0</v>
      </c>
      <c r="T21" s="63">
        <f>VLOOKUP(A21,HTcorescores,20)</f>
        <v>56</v>
      </c>
      <c r="U21" s="67">
        <f>RANK(T21,$T$3:$T$34,1)</f>
        <v>19</v>
      </c>
      <c r="V21" s="68">
        <f>VLOOKUP(A21,HTcorescores,21)</f>
        <v>0</v>
      </c>
    </row>
    <row r="22" ht="30" customHeight="1" spans="1:22">
      <c r="A22" s="103">
        <v>29</v>
      </c>
      <c r="B22" s="104" t="s">
        <v>87</v>
      </c>
      <c r="C22" s="104" t="s">
        <v>88</v>
      </c>
      <c r="D22" s="107">
        <v>0.370833333333333</v>
      </c>
      <c r="E22" s="107">
        <v>0.405555555555556</v>
      </c>
      <c r="F22" s="107">
        <v>0.434722222222222</v>
      </c>
      <c r="G22" s="104" t="s">
        <v>271</v>
      </c>
      <c r="H22" s="77" t="s">
        <v>256</v>
      </c>
      <c r="I22" s="77" t="s">
        <v>677</v>
      </c>
      <c r="J22" s="77" t="s">
        <v>678</v>
      </c>
      <c r="K22" s="77" t="s">
        <v>679</v>
      </c>
      <c r="L22" s="77" t="s">
        <v>680</v>
      </c>
      <c r="M22" s="104"/>
      <c r="N22" s="103">
        <v>29</v>
      </c>
      <c r="O22" s="63">
        <f>VLOOKUP(A22,HTcorescores,15)</f>
        <v>38.75</v>
      </c>
      <c r="P22" s="63">
        <f>VLOOKUP(A22,HTcorescores,16)</f>
        <v>4</v>
      </c>
      <c r="Q22" s="63">
        <f>VLOOKUP(A22,HTcorescores,17)</f>
        <v>0</v>
      </c>
      <c r="R22" s="63">
        <f>VLOOKUP(A22,HTcorescores,18)</f>
        <v>15.2</v>
      </c>
      <c r="S22" s="63">
        <f>VLOOKUP(A22,HTcorescores,19)</f>
        <v>0</v>
      </c>
      <c r="T22" s="63">
        <f>VLOOKUP(A22,HTcorescores,20)</f>
        <v>57.95</v>
      </c>
      <c r="U22" s="67">
        <f>RANK(T22,$T$3:$T$34,1)</f>
        <v>20</v>
      </c>
      <c r="V22" s="68">
        <f>VLOOKUP(A22,HTcorescores,21)</f>
        <v>0</v>
      </c>
    </row>
    <row r="23" ht="30" customHeight="1" spans="1:22">
      <c r="A23" s="103">
        <v>2</v>
      </c>
      <c r="B23" s="104" t="s">
        <v>87</v>
      </c>
      <c r="C23" s="104" t="s">
        <v>88</v>
      </c>
      <c r="D23" s="106">
        <v>0.333333333333333</v>
      </c>
      <c r="E23" s="107">
        <v>0.368055555555556</v>
      </c>
      <c r="F23" s="107">
        <v>0.397222222222222</v>
      </c>
      <c r="G23" s="104" t="s">
        <v>271</v>
      </c>
      <c r="H23" s="77" t="s">
        <v>619</v>
      </c>
      <c r="I23" s="77" t="s">
        <v>127</v>
      </c>
      <c r="J23" s="77" t="s">
        <v>103</v>
      </c>
      <c r="K23" s="77" t="s">
        <v>620</v>
      </c>
      <c r="L23" s="77" t="s">
        <v>621</v>
      </c>
      <c r="M23" s="104"/>
      <c r="N23" s="103">
        <v>2</v>
      </c>
      <c r="O23" s="63">
        <f>VLOOKUP(A23,HTcorescores,15)</f>
        <v>35.75</v>
      </c>
      <c r="P23" s="63">
        <f>VLOOKUP(A23,HTcorescores,16)</f>
        <v>0</v>
      </c>
      <c r="Q23" s="63">
        <f>VLOOKUP(A23,HTcorescores,17)</f>
        <v>0</v>
      </c>
      <c r="R23" s="63">
        <f>VLOOKUP(A23,HTcorescores,18)</f>
        <v>4.8</v>
      </c>
      <c r="S23" s="63">
        <f>VLOOKUP(A23,HTcorescores,19)</f>
        <v>20</v>
      </c>
      <c r="T23" s="63">
        <f>VLOOKUP(A23,HTcorescores,20)</f>
        <v>60.55</v>
      </c>
      <c r="U23" s="67">
        <f>RANK(T23,$T$3:$T$34,1)</f>
        <v>21</v>
      </c>
      <c r="V23" s="68">
        <f>VLOOKUP(A23,HTcorescores,21)</f>
        <v>0</v>
      </c>
    </row>
    <row r="24" ht="30" customHeight="1" spans="1:22">
      <c r="A24" s="103">
        <v>44</v>
      </c>
      <c r="B24" s="104" t="s">
        <v>87</v>
      </c>
      <c r="C24" s="104" t="s">
        <v>88</v>
      </c>
      <c r="D24" s="106">
        <v>0.391666666666666</v>
      </c>
      <c r="E24" s="107">
        <v>0.433333333333333</v>
      </c>
      <c r="F24" s="107">
        <v>0.455555555555557</v>
      </c>
      <c r="G24" s="104" t="s">
        <v>89</v>
      </c>
      <c r="H24" s="77" t="s">
        <v>21</v>
      </c>
      <c r="I24" s="77" t="s">
        <v>107</v>
      </c>
      <c r="J24" s="77" t="s">
        <v>249</v>
      </c>
      <c r="K24" s="77" t="s">
        <v>700</v>
      </c>
      <c r="L24" s="77" t="s">
        <v>701</v>
      </c>
      <c r="M24" s="104"/>
      <c r="N24" s="103">
        <v>44</v>
      </c>
      <c r="O24" s="63">
        <f>VLOOKUP(A24,HTcorescores,15)</f>
        <v>33.5</v>
      </c>
      <c r="P24" s="63">
        <f>VLOOKUP(A24,HTcorescores,16)</f>
        <v>8</v>
      </c>
      <c r="Q24" s="63">
        <f>VLOOKUP(A24,HTcorescores,17)</f>
        <v>10</v>
      </c>
      <c r="R24" s="63">
        <f>VLOOKUP(A24,HTcorescores,18)</f>
        <v>38</v>
      </c>
      <c r="S24" s="63">
        <f>VLOOKUP(A24,HTcorescores,19)</f>
        <v>20</v>
      </c>
      <c r="T24" s="63">
        <f>VLOOKUP(A24,HTcorescores,20)</f>
        <v>109.5</v>
      </c>
      <c r="U24" s="67">
        <f>RANK(T24,$T$3:$T$34,1)</f>
        <v>22</v>
      </c>
      <c r="V24" s="68">
        <f>VLOOKUP(A24,HTcorescores,21)</f>
        <v>0</v>
      </c>
    </row>
    <row r="25" ht="30" customHeight="1" spans="1:22">
      <c r="A25" s="103">
        <v>32</v>
      </c>
      <c r="B25" s="104" t="s">
        <v>87</v>
      </c>
      <c r="C25" s="104" t="s">
        <v>88</v>
      </c>
      <c r="D25" s="106">
        <v>0.375</v>
      </c>
      <c r="E25" s="107">
        <v>0.409722222222223</v>
      </c>
      <c r="F25" s="107">
        <v>0.438888888888889</v>
      </c>
      <c r="G25" s="104" t="s">
        <v>89</v>
      </c>
      <c r="H25" s="77" t="s">
        <v>21</v>
      </c>
      <c r="I25" s="77" t="s">
        <v>22</v>
      </c>
      <c r="J25" s="77" t="s">
        <v>363</v>
      </c>
      <c r="K25" s="77" t="s">
        <v>24</v>
      </c>
      <c r="L25" s="77" t="s">
        <v>683</v>
      </c>
      <c r="M25" s="104"/>
      <c r="N25" s="103">
        <v>32</v>
      </c>
      <c r="O25" s="63">
        <f>VLOOKUP(A25,HTcorescores,15)</f>
        <v>38.5</v>
      </c>
      <c r="P25" s="63">
        <f>VLOOKUP(A25,HTcorescores,16)</f>
        <v>0</v>
      </c>
      <c r="Q25" s="63">
        <f>VLOOKUP(A25,HTcorescores,17)</f>
        <v>0</v>
      </c>
      <c r="R25" s="63">
        <f>VLOOKUP(A25,HTcorescores,18)</f>
        <v>13.2</v>
      </c>
      <c r="S25" s="63">
        <f>VLOOKUP(A25,HTcorescores,19)</f>
        <v>85</v>
      </c>
      <c r="T25" s="63">
        <f>VLOOKUP(A25,HTcorescores,20)</f>
        <v>136.7</v>
      </c>
      <c r="U25" s="67">
        <f>RANK(T25,$T$3:$T$34,1)</f>
        <v>23</v>
      </c>
      <c r="V25" s="68">
        <f>VLOOKUP(A25,HTcorescores,21)</f>
        <v>0</v>
      </c>
    </row>
    <row r="26" ht="30" customHeight="1" spans="1:22">
      <c r="A26" s="103">
        <v>26</v>
      </c>
      <c r="B26" s="104" t="s">
        <v>87</v>
      </c>
      <c r="C26" s="104" t="s">
        <v>88</v>
      </c>
      <c r="D26" s="106">
        <v>0.366666666666667</v>
      </c>
      <c r="E26" s="107">
        <v>0.401388888888889</v>
      </c>
      <c r="F26" s="107">
        <v>0.430555555555555</v>
      </c>
      <c r="G26" s="104" t="s">
        <v>89</v>
      </c>
      <c r="H26" s="77" t="s">
        <v>26</v>
      </c>
      <c r="I26" s="77" t="s">
        <v>124</v>
      </c>
      <c r="J26" s="77" t="s">
        <v>669</v>
      </c>
      <c r="K26" s="77" t="s">
        <v>670</v>
      </c>
      <c r="L26" s="77" t="s">
        <v>671</v>
      </c>
      <c r="M26" s="104"/>
      <c r="N26" s="103">
        <v>26</v>
      </c>
      <c r="O26" s="63">
        <f>VLOOKUP(A26,HTcorescores,15)</f>
        <v>31.25</v>
      </c>
      <c r="P26" s="63">
        <f>VLOOKUP(A26,HTcorescores,16)</f>
        <v>0</v>
      </c>
      <c r="Q26" s="63">
        <f>VLOOKUP(A26,HTcorescores,17)</f>
        <v>0</v>
      </c>
      <c r="R26" s="63" t="str">
        <f>VLOOKUP(A26,HTcorescores,18)</f>
        <v>E</v>
      </c>
      <c r="S26" s="63" t="str">
        <f>VLOOKUP(A26,HTcorescores,19)</f>
        <v>E</v>
      </c>
      <c r="T26" s="63" t="str">
        <f>VLOOKUP(A26,HTcorescores,20)</f>
        <v>E</v>
      </c>
      <c r="U26" s="67" t="s">
        <v>639</v>
      </c>
      <c r="V26" s="68">
        <f>VLOOKUP(A26,HTcorescores,21)</f>
        <v>0</v>
      </c>
    </row>
    <row r="27" ht="30" customHeight="1" spans="1:22">
      <c r="A27" s="103">
        <v>63</v>
      </c>
      <c r="B27" s="104" t="s">
        <v>87</v>
      </c>
      <c r="C27" s="104" t="s">
        <v>88</v>
      </c>
      <c r="D27" s="107">
        <v>0.429166666666666</v>
      </c>
      <c r="E27" s="107">
        <v>0.468055555555556</v>
      </c>
      <c r="F27" s="107">
        <v>0.484722222222222</v>
      </c>
      <c r="G27" s="104" t="s">
        <v>89</v>
      </c>
      <c r="H27" s="77" t="s">
        <v>26</v>
      </c>
      <c r="I27" s="77" t="s">
        <v>124</v>
      </c>
      <c r="J27" s="77" t="s">
        <v>725</v>
      </c>
      <c r="K27" s="77" t="s">
        <v>726</v>
      </c>
      <c r="L27" s="77" t="s">
        <v>175</v>
      </c>
      <c r="M27" s="104"/>
      <c r="N27" s="103">
        <v>63</v>
      </c>
      <c r="O27" s="63">
        <f>VLOOKUP(A27,HTcorescores,15)</f>
        <v>35.25</v>
      </c>
      <c r="P27" s="63" t="str">
        <f>VLOOKUP(A27,HTcorescores,16)</f>
        <v>E</v>
      </c>
      <c r="Q27" s="63" t="str">
        <f>VLOOKUP(A27,HTcorescores,17)</f>
        <v>E</v>
      </c>
      <c r="R27" s="63" t="str">
        <f>VLOOKUP(A27,HTcorescores,18)</f>
        <v>E</v>
      </c>
      <c r="S27" s="63" t="str">
        <f>VLOOKUP(A27,HTcorescores,19)</f>
        <v>E</v>
      </c>
      <c r="T27" s="63" t="str">
        <f>VLOOKUP(A27,HTcorescores,20)</f>
        <v>E</v>
      </c>
      <c r="U27" s="67" t="s">
        <v>639</v>
      </c>
      <c r="V27" s="68">
        <f>VLOOKUP(A27,HTcorescores,21)</f>
        <v>0</v>
      </c>
    </row>
    <row r="28" ht="30" customHeight="1" spans="1:22">
      <c r="A28" s="103">
        <v>73</v>
      </c>
      <c r="B28" s="104" t="s">
        <v>87</v>
      </c>
      <c r="C28" s="104" t="s">
        <v>88</v>
      </c>
      <c r="D28" s="106">
        <v>0.449999999999999</v>
      </c>
      <c r="E28" s="107">
        <v>0.481944444444444</v>
      </c>
      <c r="F28" s="107">
        <v>0.5</v>
      </c>
      <c r="G28" s="104" t="s">
        <v>271</v>
      </c>
      <c r="H28" s="108" t="s">
        <v>182</v>
      </c>
      <c r="I28" s="77" t="s">
        <v>72</v>
      </c>
      <c r="J28" s="77" t="s">
        <v>738</v>
      </c>
      <c r="K28" s="77" t="s">
        <v>395</v>
      </c>
      <c r="L28" s="77" t="s">
        <v>739</v>
      </c>
      <c r="M28" s="104"/>
      <c r="N28" s="103">
        <v>73</v>
      </c>
      <c r="O28" s="63" t="str">
        <f>VLOOKUP(A28,HTcorescores,15)</f>
        <v>N/S</v>
      </c>
      <c r="P28" s="63" t="str">
        <f>VLOOKUP(A28,HTcorescores,16)</f>
        <v>N/S</v>
      </c>
      <c r="Q28" s="63" t="str">
        <f>VLOOKUP(A28,HTcorescores,17)</f>
        <v>N/S</v>
      </c>
      <c r="R28" s="63" t="str">
        <f>VLOOKUP(A28,HTcorescores,18)</f>
        <v>N/S</v>
      </c>
      <c r="S28" s="63" t="str">
        <f>VLOOKUP(A28,HTcorescores,19)</f>
        <v>N/S</v>
      </c>
      <c r="T28" s="63" t="str">
        <f>VLOOKUP(A28,HTcorescores,20)</f>
        <v>N/S</v>
      </c>
      <c r="U28" s="67" t="s">
        <v>740</v>
      </c>
      <c r="V28" s="68">
        <f>VLOOKUP(A28,HTcorescores,21)</f>
        <v>0</v>
      </c>
    </row>
    <row r="29" ht="30" customHeight="1" spans="1:22">
      <c r="A29" s="103">
        <v>20</v>
      </c>
      <c r="B29" s="104" t="s">
        <v>87</v>
      </c>
      <c r="C29" s="104" t="s">
        <v>88</v>
      </c>
      <c r="D29" s="106">
        <v>0.358333333333333</v>
      </c>
      <c r="E29" s="107">
        <v>0.393055555555555</v>
      </c>
      <c r="F29" s="107">
        <v>0.422222222222222</v>
      </c>
      <c r="G29" s="104" t="s">
        <v>89</v>
      </c>
      <c r="H29" s="77" t="s">
        <v>17</v>
      </c>
      <c r="I29" s="77" t="s">
        <v>655</v>
      </c>
      <c r="J29" s="77" t="s">
        <v>656</v>
      </c>
      <c r="K29" s="77" t="s">
        <v>259</v>
      </c>
      <c r="L29" s="77" t="s">
        <v>657</v>
      </c>
      <c r="M29" s="104"/>
      <c r="N29" s="103">
        <v>20</v>
      </c>
      <c r="O29" s="63">
        <f>VLOOKUP(A29,HTcorescores,15)</f>
        <v>33.25</v>
      </c>
      <c r="P29" s="63">
        <f>VLOOKUP(A29,HTcorescores,16)</f>
        <v>0</v>
      </c>
      <c r="Q29" s="63">
        <f>VLOOKUP(A29,HTcorescores,17)</f>
        <v>0</v>
      </c>
      <c r="R29" s="63">
        <f>VLOOKUP(A29,HTcorescores,18)</f>
        <v>0</v>
      </c>
      <c r="S29" s="63" t="str">
        <f>VLOOKUP(A29,HTcorescores,19)</f>
        <v>R</v>
      </c>
      <c r="T29" s="63" t="str">
        <f>VLOOKUP(A29,HTcorescores,20)</f>
        <v>R</v>
      </c>
      <c r="U29" s="67" t="s">
        <v>658</v>
      </c>
      <c r="V29" s="68">
        <f>VLOOKUP(A29,HTcorescores,21)</f>
        <v>0</v>
      </c>
    </row>
    <row r="30" ht="30" customHeight="1" spans="1:22">
      <c r="A30" s="103">
        <v>14</v>
      </c>
      <c r="B30" s="104" t="s">
        <v>87</v>
      </c>
      <c r="C30" s="104" t="s">
        <v>88</v>
      </c>
      <c r="D30" s="106">
        <v>0.35</v>
      </c>
      <c r="E30" s="107">
        <v>0.384722222222222</v>
      </c>
      <c r="F30" s="107">
        <v>0.413888888888889</v>
      </c>
      <c r="G30" s="104" t="s">
        <v>89</v>
      </c>
      <c r="H30" s="77" t="s">
        <v>101</v>
      </c>
      <c r="I30" s="77" t="s">
        <v>308</v>
      </c>
      <c r="J30" s="77" t="s">
        <v>427</v>
      </c>
      <c r="K30" s="77" t="s">
        <v>647</v>
      </c>
      <c r="L30" s="77" t="s">
        <v>648</v>
      </c>
      <c r="M30" s="104"/>
      <c r="N30" s="103">
        <v>14</v>
      </c>
      <c r="O30" s="63" t="str">
        <f>VLOOKUP(A30,HTcorescores,15)</f>
        <v>W/D</v>
      </c>
      <c r="P30" s="63" t="str">
        <f>VLOOKUP(A30,HTcorescores,16)</f>
        <v>W/D</v>
      </c>
      <c r="Q30" s="63" t="str">
        <f>VLOOKUP(A30,HTcorescores,17)</f>
        <v>W/D</v>
      </c>
      <c r="R30" s="63" t="str">
        <f>VLOOKUP(A30,HTcorescores,18)</f>
        <v>W/D</v>
      </c>
      <c r="S30" s="63" t="str">
        <f>VLOOKUP(A30,HTcorescores,19)</f>
        <v>W/D</v>
      </c>
      <c r="T30" s="63" t="str">
        <f>VLOOKUP(A30,HTcorescores,20)</f>
        <v>W/D</v>
      </c>
      <c r="U30" s="67" t="s">
        <v>169</v>
      </c>
      <c r="V30" s="68">
        <f>VLOOKUP(A30,HTcorescores,21)</f>
        <v>0</v>
      </c>
    </row>
    <row r="31" ht="30" customHeight="1" spans="1:22">
      <c r="A31" s="103">
        <v>41</v>
      </c>
      <c r="B31" s="104" t="s">
        <v>87</v>
      </c>
      <c r="C31" s="104" t="s">
        <v>88</v>
      </c>
      <c r="D31" s="107">
        <v>0.3875</v>
      </c>
      <c r="E31" s="107">
        <v>0.429166666666667</v>
      </c>
      <c r="F31" s="107">
        <v>0.45138888888889</v>
      </c>
      <c r="G31" s="104" t="s">
        <v>271</v>
      </c>
      <c r="H31" s="77" t="s">
        <v>619</v>
      </c>
      <c r="I31" s="77" t="s">
        <v>127</v>
      </c>
      <c r="J31" s="77" t="s">
        <v>695</v>
      </c>
      <c r="K31" s="77" t="s">
        <v>696</v>
      </c>
      <c r="L31" s="77" t="s">
        <v>280</v>
      </c>
      <c r="M31" s="104"/>
      <c r="N31" s="103">
        <v>41</v>
      </c>
      <c r="O31" s="63" t="str">
        <f>VLOOKUP(A31,HTcorescores,15)</f>
        <v>W/D</v>
      </c>
      <c r="P31" s="63" t="str">
        <f>VLOOKUP(A31,HTcorescores,16)</f>
        <v>W/D</v>
      </c>
      <c r="Q31" s="63" t="str">
        <f>VLOOKUP(A31,HTcorescores,17)</f>
        <v>W/D</v>
      </c>
      <c r="R31" s="63" t="str">
        <f>VLOOKUP(A31,HTcorescores,18)</f>
        <v>W/D</v>
      </c>
      <c r="S31" s="63" t="str">
        <f>VLOOKUP(A31,HTcorescores,19)</f>
        <v>W/D</v>
      </c>
      <c r="T31" s="63" t="str">
        <f>VLOOKUP(A31,HTcorescores,20)</f>
        <v>W/D</v>
      </c>
      <c r="U31" s="67" t="s">
        <v>169</v>
      </c>
      <c r="V31" s="68">
        <f>VLOOKUP(A31,HTcorescores,21)</f>
        <v>0</v>
      </c>
    </row>
    <row r="32" ht="30" customHeight="1" spans="1:22">
      <c r="A32" s="103">
        <v>56</v>
      </c>
      <c r="B32" s="104" t="s">
        <v>87</v>
      </c>
      <c r="C32" s="104" t="s">
        <v>88</v>
      </c>
      <c r="D32" s="106">
        <v>0.416666666666666</v>
      </c>
      <c r="E32" s="107">
        <v>0.45</v>
      </c>
      <c r="F32" s="107">
        <v>0.472222222222222</v>
      </c>
      <c r="G32" s="104" t="s">
        <v>89</v>
      </c>
      <c r="H32" s="77" t="s">
        <v>30</v>
      </c>
      <c r="I32" s="77" t="s">
        <v>124</v>
      </c>
      <c r="J32" s="77" t="s">
        <v>714</v>
      </c>
      <c r="K32" s="77" t="s">
        <v>338</v>
      </c>
      <c r="L32" s="77" t="s">
        <v>715</v>
      </c>
      <c r="M32" s="104"/>
      <c r="N32" s="103">
        <v>56</v>
      </c>
      <c r="O32" s="63" t="str">
        <f>VLOOKUP(A32,HTcorescores,15)</f>
        <v>W/D</v>
      </c>
      <c r="P32" s="63" t="str">
        <f>VLOOKUP(A32,HTcorescores,16)</f>
        <v>W/D</v>
      </c>
      <c r="Q32" s="63" t="str">
        <f>VLOOKUP(A32,HTcorescores,17)</f>
        <v>W/D</v>
      </c>
      <c r="R32" s="63" t="str">
        <f>VLOOKUP(A32,HTcorescores,18)</f>
        <v>W/D</v>
      </c>
      <c r="S32" s="63" t="str">
        <f>VLOOKUP(A32,HTcorescores,19)</f>
        <v>W/D</v>
      </c>
      <c r="T32" s="63" t="str">
        <f>VLOOKUP(A32,HTcorescores,20)</f>
        <v>W/D</v>
      </c>
      <c r="U32" s="67" t="s">
        <v>169</v>
      </c>
      <c r="V32" s="68">
        <f>VLOOKUP(A32,HTcorescores,21)</f>
        <v>0</v>
      </c>
    </row>
    <row r="33" ht="30" customHeight="1" spans="1:22">
      <c r="A33" s="103">
        <v>71</v>
      </c>
      <c r="B33" s="104" t="s">
        <v>87</v>
      </c>
      <c r="C33" s="104" t="s">
        <v>88</v>
      </c>
      <c r="D33" s="107">
        <v>0.445833333333333</v>
      </c>
      <c r="E33" s="107">
        <v>0.479166666666667</v>
      </c>
      <c r="F33" s="107">
        <v>0.497222222222222</v>
      </c>
      <c r="G33" s="104" t="s">
        <v>89</v>
      </c>
      <c r="H33" s="77" t="s">
        <v>21</v>
      </c>
      <c r="I33" s="77" t="s">
        <v>72</v>
      </c>
      <c r="J33" s="77" t="s">
        <v>169</v>
      </c>
      <c r="K33" s="77" t="s">
        <v>123</v>
      </c>
      <c r="L33" s="77" t="s">
        <v>123</v>
      </c>
      <c r="M33" s="104"/>
      <c r="N33" s="103">
        <v>71</v>
      </c>
      <c r="O33" s="63" t="str">
        <f>VLOOKUP(A33,HTcorescores,15)</f>
        <v>w/d</v>
      </c>
      <c r="P33" s="63" t="str">
        <f>VLOOKUP(A33,HTcorescores,16)</f>
        <v>w/d</v>
      </c>
      <c r="Q33" s="63" t="str">
        <f>VLOOKUP(A33,HTcorescores,17)</f>
        <v>w/d</v>
      </c>
      <c r="R33" s="63" t="str">
        <f>VLOOKUP(A33,HTcorescores,18)</f>
        <v>w/d</v>
      </c>
      <c r="S33" s="63" t="str">
        <f>VLOOKUP(A33,HTcorescores,19)</f>
        <v>w/d</v>
      </c>
      <c r="T33" s="63" t="str">
        <f>VLOOKUP(A33,HTcorescores,20)</f>
        <v>w/d</v>
      </c>
      <c r="U33" s="67" t="s">
        <v>560</v>
      </c>
      <c r="V33" s="68">
        <f>VLOOKUP(A33,HTcorescores,21)</f>
        <v>0</v>
      </c>
    </row>
    <row r="34" ht="30" customHeight="1" spans="1:22">
      <c r="A34" s="103">
        <v>79</v>
      </c>
      <c r="B34" s="104" t="s">
        <v>87</v>
      </c>
      <c r="C34" s="104" t="s">
        <v>88</v>
      </c>
      <c r="D34" s="107">
        <v>0.462499999999999</v>
      </c>
      <c r="E34" s="107">
        <v>0.490277777777778</v>
      </c>
      <c r="F34" s="107">
        <v>0.508333333333333</v>
      </c>
      <c r="G34" s="104" t="s">
        <v>271</v>
      </c>
      <c r="H34" s="77" t="s">
        <v>111</v>
      </c>
      <c r="I34" s="77" t="s">
        <v>169</v>
      </c>
      <c r="J34" s="77" t="s">
        <v>123</v>
      </c>
      <c r="K34" s="77" t="s">
        <v>123</v>
      </c>
      <c r="L34" s="77" t="s">
        <v>123</v>
      </c>
      <c r="M34" s="104"/>
      <c r="N34" s="103">
        <v>79</v>
      </c>
      <c r="O34" s="63" t="str">
        <f>VLOOKUP(A34,HTcorescores,15)</f>
        <v>w/d</v>
      </c>
      <c r="P34" s="63" t="str">
        <f>VLOOKUP(A34,HTcorescores,16)</f>
        <v>w/d</v>
      </c>
      <c r="Q34" s="63" t="str">
        <f>VLOOKUP(A34,HTcorescores,17)</f>
        <v>w/d</v>
      </c>
      <c r="R34" s="63" t="str">
        <f>VLOOKUP(A34,HTcorescores,18)</f>
        <v>w/d</v>
      </c>
      <c r="S34" s="63" t="str">
        <f>VLOOKUP(A34,HTcorescores,19)</f>
        <v>w/d</v>
      </c>
      <c r="T34" s="63" t="str">
        <f>VLOOKUP(A34,HTcorescores,20)</f>
        <v>w/d</v>
      </c>
      <c r="U34" s="67" t="s">
        <v>560</v>
      </c>
      <c r="V34" s="68">
        <f>VLOOKUP(A34,HTcorescores,21)</f>
        <v>0</v>
      </c>
    </row>
  </sheetData>
  <sortState ref="A3:V34">
    <sortCondition ref="U3:U34"/>
  </sortState>
  <mergeCells count="1">
    <mergeCell ref="A1:P1"/>
  </mergeCells>
  <pageMargins left="0.25" right="0.25" top="0.75" bottom="0.75" header="0.3" footer="0.3"/>
  <pageSetup paperSize="8" scale="77" fitToHeight="0" orientation="landscape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Sheet1</vt:lpstr>
      <vt:lpstr>CORE SCORES</vt:lpstr>
      <vt:lpstr>S80 T</vt:lpstr>
      <vt:lpstr>S80 ARENA A</vt:lpstr>
      <vt:lpstr>S80 ARENA B</vt:lpstr>
      <vt:lpstr>S80 ARENA C</vt:lpstr>
      <vt:lpstr>S80 ARENA D</vt:lpstr>
      <vt:lpstr>S90 T</vt:lpstr>
      <vt:lpstr>S90 ARENA B</vt:lpstr>
      <vt:lpstr>S90 ARENA C</vt:lpstr>
      <vt:lpstr>S100 T</vt:lpstr>
      <vt:lpstr>S100 ARENA A</vt:lpstr>
      <vt:lpstr>J&amp;S100+ T</vt:lpstr>
      <vt:lpstr>J&amp;S100+ ARENA D</vt:lpstr>
      <vt:lpstr>J80 T</vt:lpstr>
      <vt:lpstr>J80 ARENA D</vt:lpstr>
      <vt:lpstr>J90 T</vt:lpstr>
      <vt:lpstr>J90 ARENA A</vt:lpstr>
      <vt:lpstr>J100 T</vt:lpstr>
      <vt:lpstr>J100 ARENA B</vt:lpstr>
      <vt:lpstr>Master Sheet by Class (no IND)</vt:lpstr>
      <vt:lpstr>Master 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adfab</cp:lastModifiedBy>
  <dcterms:created xsi:type="dcterms:W3CDTF">2017-03-17T20:03:00Z</dcterms:created>
  <cp:lastPrinted>2018-06-16T17:20:00Z</cp:lastPrinted>
  <dcterms:modified xsi:type="dcterms:W3CDTF">2018-06-17T17:52:39Z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2057-10.2.0.6020</vt:lpwstr>
  </property>
  <property fmtid="{D5CDD505-2E9C-101B-9397-08002B2CF9AE}" pid="3" name="KSOReadingLayout">
    <vt:bool>true</vt:bool>
  </property>
</Properties>
</file>