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85userdata.dpe.protected.mil.au\ch\chris.clifton\My Documents\AFL\Army Footy\2020\"/>
    </mc:Choice>
  </mc:AlternateContent>
  <bookViews>
    <workbookView xWindow="0" yWindow="0" windowWidth="28800" windowHeight="12300"/>
  </bookViews>
  <sheets>
    <sheet name="Interview Player-Athlete" sheetId="3" r:id="rId1"/>
    <sheet name="FMS" sheetId="4" r:id="rId2"/>
    <sheet name="Speed Tech warmup-activation " sheetId="2" r:id="rId3"/>
    <sheet name=" Phase 1-End, hyp Outline" sheetId="5" r:id="rId4"/>
    <sheet name="Phase 1-Hyper Wghts" sheetId="8" r:id="rId5"/>
    <sheet name="Phase 2 -Max str Spd" sheetId="6" r:id="rId6"/>
    <sheet name="Phase 2 Max Str Spd Wghts" sheetId="9" r:id="rId7"/>
    <sheet name="Phase 3 Speed Pwr" sheetId="7" r:id="rId8"/>
    <sheet name="Phase 3 - Speed Pwr Wghts" sheetId="11" r:id="rId9"/>
    <sheet name="Testing" sheetId="13" r:id="rId10"/>
    <sheet name="Agility " sheetId="14" r:id="rId11"/>
    <sheet name="cond.1" sheetId="12" r:id="rId12"/>
    <sheet name="Cond.2" sheetId="16" r:id="rId13"/>
    <sheet name="Cond.3" sheetId="17" r:id="rId14"/>
  </sheets>
  <definedNames>
    <definedName name="ExternalData_1" localSheetId="0" hidden="1">'Interview Player-Athlete'!$A$1:$C$52</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5" i="14" l="1"/>
  <c r="L29" i="13"/>
  <c r="K29" i="13"/>
  <c r="L28" i="13"/>
  <c r="K28" i="13"/>
  <c r="L27" i="13"/>
  <c r="K27" i="13"/>
  <c r="L26" i="13"/>
  <c r="K26" i="13"/>
  <c r="L25" i="13"/>
  <c r="K25" i="13"/>
  <c r="L24" i="13"/>
  <c r="K24" i="13"/>
  <c r="L23" i="13"/>
  <c r="K23" i="13"/>
  <c r="L22" i="13"/>
  <c r="K22" i="13"/>
  <c r="L21" i="13"/>
  <c r="K21" i="13"/>
  <c r="L20" i="13"/>
  <c r="K20" i="13"/>
  <c r="E6" i="13"/>
  <c r="T93" i="11"/>
  <c r="O93" i="11"/>
  <c r="J93" i="11"/>
  <c r="E93" i="11"/>
  <c r="T92" i="11"/>
  <c r="O92" i="11"/>
  <c r="J92" i="11"/>
  <c r="E92" i="11"/>
  <c r="T91" i="11"/>
  <c r="O91" i="11"/>
  <c r="J91" i="11"/>
  <c r="E91" i="11"/>
  <c r="T90" i="11"/>
  <c r="O90" i="11"/>
  <c r="J90" i="11"/>
  <c r="E90" i="11"/>
  <c r="T89" i="11"/>
  <c r="O89" i="11"/>
  <c r="J89" i="11"/>
  <c r="E89" i="11"/>
  <c r="T88" i="11"/>
  <c r="O88" i="11"/>
  <c r="J88" i="11"/>
  <c r="E88" i="11"/>
  <c r="T87" i="11"/>
  <c r="O87" i="11"/>
  <c r="J87" i="11"/>
  <c r="E87" i="11"/>
  <c r="T86" i="11"/>
  <c r="O86" i="11"/>
  <c r="J86" i="11"/>
  <c r="E86" i="11"/>
  <c r="T85" i="11"/>
  <c r="O85" i="11"/>
  <c r="J85" i="11"/>
  <c r="E85" i="11"/>
  <c r="T70" i="11"/>
  <c r="O70" i="11"/>
  <c r="J70" i="11"/>
  <c r="E70" i="11"/>
  <c r="T69" i="11"/>
  <c r="O69" i="11"/>
  <c r="J69" i="11"/>
  <c r="E69" i="11"/>
  <c r="T68" i="11"/>
  <c r="O68" i="11"/>
  <c r="J68" i="11"/>
  <c r="E68" i="11"/>
  <c r="T67" i="11"/>
  <c r="O67" i="11"/>
  <c r="J67" i="11"/>
  <c r="E67" i="11"/>
  <c r="T66" i="11"/>
  <c r="O66" i="11"/>
  <c r="J66" i="11"/>
  <c r="E66" i="11"/>
  <c r="T65" i="11"/>
  <c r="O65" i="11"/>
  <c r="J65" i="11"/>
  <c r="E65" i="11"/>
  <c r="T64" i="11"/>
  <c r="O64" i="11"/>
  <c r="J64" i="11"/>
  <c r="E64" i="11"/>
  <c r="T63" i="11"/>
  <c r="O63" i="11"/>
  <c r="J63" i="11"/>
  <c r="E63" i="11"/>
  <c r="T62" i="11"/>
  <c r="O62" i="11"/>
  <c r="J62" i="11"/>
  <c r="E62" i="11"/>
  <c r="T60" i="11"/>
  <c r="O60" i="11"/>
  <c r="J60" i="11"/>
  <c r="E60" i="11"/>
  <c r="T59" i="11"/>
  <c r="O59" i="11"/>
  <c r="J59" i="11"/>
  <c r="E59" i="11"/>
  <c r="T58" i="11"/>
  <c r="O58" i="11"/>
  <c r="J58" i="11"/>
  <c r="E58" i="11"/>
  <c r="T47" i="11"/>
  <c r="O47" i="11"/>
  <c r="J47" i="11"/>
  <c r="E47" i="11"/>
  <c r="T46" i="11"/>
  <c r="O46" i="11"/>
  <c r="J46" i="11"/>
  <c r="E46" i="11"/>
  <c r="T45" i="11"/>
  <c r="O45" i="11"/>
  <c r="J45" i="11"/>
  <c r="E45" i="11"/>
  <c r="T44" i="11"/>
  <c r="O44" i="11"/>
  <c r="J44" i="11"/>
  <c r="E44" i="11"/>
  <c r="T43" i="11"/>
  <c r="O43" i="11"/>
  <c r="J43" i="11"/>
  <c r="E43" i="11"/>
  <c r="T42" i="11"/>
  <c r="O42" i="11"/>
  <c r="J42" i="11"/>
  <c r="E42" i="11"/>
  <c r="T41" i="11"/>
  <c r="O41" i="11"/>
  <c r="J41" i="11"/>
  <c r="E41" i="11"/>
  <c r="T40" i="11"/>
  <c r="O40" i="11"/>
  <c r="J40" i="11"/>
  <c r="E40" i="11"/>
  <c r="T39" i="11"/>
  <c r="O39" i="11"/>
  <c r="J39" i="11"/>
  <c r="E39" i="11"/>
  <c r="T37" i="11"/>
  <c r="O37" i="11"/>
  <c r="J37" i="11"/>
  <c r="E37" i="11"/>
  <c r="T36" i="11"/>
  <c r="O36" i="11"/>
  <c r="J36" i="11"/>
  <c r="E36" i="11"/>
  <c r="T35" i="11"/>
  <c r="O35" i="11"/>
  <c r="J35" i="11"/>
  <c r="E35" i="11"/>
  <c r="T24" i="11"/>
  <c r="O24" i="11"/>
  <c r="J24" i="11"/>
  <c r="E24" i="11"/>
  <c r="T23" i="11"/>
  <c r="O23" i="11"/>
  <c r="J23" i="11"/>
  <c r="E23" i="11"/>
  <c r="T22" i="11"/>
  <c r="O22" i="11"/>
  <c r="J22" i="11"/>
  <c r="E22" i="11"/>
  <c r="T21" i="11"/>
  <c r="O21" i="11"/>
  <c r="J21" i="11"/>
  <c r="E21" i="11"/>
  <c r="T20" i="11"/>
  <c r="O20" i="11"/>
  <c r="J20" i="11"/>
  <c r="E20" i="11"/>
  <c r="T19" i="11"/>
  <c r="O19" i="11"/>
  <c r="J19" i="11"/>
  <c r="E19" i="11"/>
  <c r="T18" i="11"/>
  <c r="O18" i="11"/>
  <c r="J18" i="11"/>
  <c r="E18" i="11"/>
  <c r="T17" i="11"/>
  <c r="O17" i="11"/>
  <c r="J17" i="11"/>
  <c r="E17" i="11"/>
  <c r="T16" i="11"/>
  <c r="O16" i="11"/>
  <c r="J16" i="11"/>
  <c r="E16" i="11"/>
  <c r="T14" i="11"/>
  <c r="O14" i="11"/>
  <c r="J14" i="11"/>
  <c r="E14" i="11"/>
  <c r="T13" i="11"/>
  <c r="O13" i="11"/>
  <c r="J13" i="11"/>
  <c r="E13" i="11"/>
  <c r="T12" i="11"/>
  <c r="O12" i="11"/>
  <c r="J12" i="11"/>
  <c r="E12" i="11"/>
  <c r="T86" i="9"/>
  <c r="O86" i="9"/>
  <c r="J86" i="9"/>
  <c r="E86" i="9"/>
  <c r="T85" i="9"/>
  <c r="O85" i="9"/>
  <c r="J85" i="9"/>
  <c r="E85" i="9"/>
  <c r="T84" i="9"/>
  <c r="O84" i="9"/>
  <c r="J84" i="9"/>
  <c r="E84" i="9"/>
  <c r="T83" i="9"/>
  <c r="O83" i="9"/>
  <c r="J83" i="9"/>
  <c r="E83" i="9"/>
  <c r="T82" i="9"/>
  <c r="O82" i="9"/>
  <c r="J82" i="9"/>
  <c r="E82" i="9"/>
  <c r="T64" i="9"/>
  <c r="O64" i="9"/>
  <c r="J64" i="9"/>
  <c r="E64" i="9"/>
  <c r="T63" i="9"/>
  <c r="O63" i="9"/>
  <c r="J63" i="9"/>
  <c r="E63" i="9"/>
  <c r="T62" i="9"/>
  <c r="O62" i="9"/>
  <c r="J62" i="9"/>
  <c r="E62" i="9"/>
  <c r="T61" i="9"/>
  <c r="O61" i="9"/>
  <c r="J61" i="9"/>
  <c r="E61" i="9"/>
  <c r="T60" i="9"/>
  <c r="O60" i="9"/>
  <c r="J60" i="9"/>
  <c r="E60" i="9"/>
  <c r="T58" i="9"/>
  <c r="O58" i="9"/>
  <c r="J58" i="9"/>
  <c r="E58" i="9"/>
  <c r="T57" i="9"/>
  <c r="O57" i="9"/>
  <c r="J57" i="9"/>
  <c r="E57" i="9"/>
  <c r="T56" i="9"/>
  <c r="O56" i="9"/>
  <c r="J56" i="9"/>
  <c r="E56" i="9"/>
  <c r="T42" i="9"/>
  <c r="O42" i="9"/>
  <c r="J42" i="9"/>
  <c r="E42" i="9"/>
  <c r="T41" i="9"/>
  <c r="O41" i="9"/>
  <c r="J41" i="9"/>
  <c r="E41" i="9"/>
  <c r="T40" i="9"/>
  <c r="O40" i="9"/>
  <c r="J40" i="9"/>
  <c r="E40" i="9"/>
  <c r="T39" i="9"/>
  <c r="O39" i="9"/>
  <c r="J39" i="9"/>
  <c r="E39" i="9"/>
  <c r="T38" i="9"/>
  <c r="O38" i="9"/>
  <c r="J38" i="9"/>
  <c r="E38" i="9"/>
  <c r="T36" i="9"/>
  <c r="O36" i="9"/>
  <c r="J36" i="9"/>
  <c r="E36" i="9"/>
  <c r="T35" i="9"/>
  <c r="O35" i="9"/>
  <c r="J35" i="9"/>
  <c r="E35" i="9"/>
  <c r="T34" i="9"/>
  <c r="O34" i="9"/>
  <c r="J34" i="9"/>
  <c r="E34" i="9"/>
  <c r="T20" i="9"/>
  <c r="O20" i="9"/>
  <c r="J20" i="9"/>
  <c r="E20" i="9"/>
  <c r="T19" i="9"/>
  <c r="O19" i="9"/>
  <c r="J19" i="9"/>
  <c r="E19" i="9"/>
  <c r="T18" i="9"/>
  <c r="O18" i="9"/>
  <c r="J18" i="9"/>
  <c r="E18" i="9"/>
  <c r="T17" i="9"/>
  <c r="O17" i="9"/>
  <c r="J17" i="9"/>
  <c r="E17" i="9"/>
  <c r="T16" i="9"/>
  <c r="O16" i="9"/>
  <c r="J16" i="9"/>
  <c r="E16" i="9"/>
  <c r="T14" i="9"/>
  <c r="O14" i="9"/>
  <c r="J14" i="9"/>
  <c r="E14" i="9"/>
  <c r="T13" i="9"/>
  <c r="O13" i="9"/>
  <c r="J13" i="9"/>
  <c r="E13" i="9"/>
  <c r="T12" i="9"/>
  <c r="O12" i="9"/>
  <c r="J12" i="9"/>
  <c r="E12" i="9"/>
  <c r="T83" i="8"/>
  <c r="O83" i="8"/>
  <c r="J83" i="8"/>
  <c r="E83" i="8"/>
  <c r="T82" i="8"/>
  <c r="O82" i="8"/>
  <c r="J82" i="8"/>
  <c r="E82" i="8"/>
  <c r="T81" i="8"/>
  <c r="O81" i="8"/>
  <c r="J81" i="8"/>
  <c r="E81" i="8"/>
  <c r="T80" i="8"/>
  <c r="O80" i="8"/>
  <c r="J80" i="8"/>
  <c r="E80" i="8"/>
  <c r="T62" i="8"/>
  <c r="O62" i="8"/>
  <c r="J62" i="8"/>
  <c r="E62" i="8"/>
  <c r="T61" i="8"/>
  <c r="O61" i="8"/>
  <c r="J61" i="8"/>
  <c r="E61" i="8"/>
  <c r="T60" i="8"/>
  <c r="O60" i="8"/>
  <c r="J60" i="8"/>
  <c r="E60" i="8"/>
  <c r="T59" i="8"/>
  <c r="O59" i="8"/>
  <c r="J59" i="8"/>
  <c r="E59" i="8"/>
  <c r="T57" i="8"/>
  <c r="O57" i="8"/>
  <c r="J57" i="8"/>
  <c r="E57" i="8"/>
  <c r="T56" i="8"/>
  <c r="O56" i="8"/>
  <c r="J56" i="8"/>
  <c r="E56" i="8"/>
  <c r="T55" i="8"/>
  <c r="O55" i="8"/>
  <c r="J55" i="8"/>
  <c r="E55" i="8"/>
  <c r="T41" i="8"/>
  <c r="O41" i="8"/>
  <c r="J41" i="8"/>
  <c r="E41" i="8"/>
  <c r="T40" i="8"/>
  <c r="O40" i="8"/>
  <c r="J40" i="8"/>
  <c r="E40" i="8"/>
  <c r="T39" i="8"/>
  <c r="O39" i="8"/>
  <c r="J39" i="8"/>
  <c r="E39" i="8"/>
  <c r="T38" i="8"/>
  <c r="O38" i="8"/>
  <c r="J38" i="8"/>
  <c r="E38" i="8"/>
  <c r="T36" i="8"/>
  <c r="O36" i="8"/>
  <c r="J36" i="8"/>
  <c r="E36" i="8"/>
  <c r="T35" i="8"/>
  <c r="O35" i="8"/>
  <c r="J35" i="8"/>
  <c r="E35" i="8"/>
  <c r="T34" i="8"/>
  <c r="O34" i="8"/>
  <c r="J34" i="8"/>
  <c r="E34" i="8"/>
  <c r="T20" i="8"/>
  <c r="O20" i="8"/>
  <c r="J20" i="8"/>
  <c r="E20" i="8"/>
  <c r="T19" i="8"/>
  <c r="O19" i="8"/>
  <c r="J19" i="8"/>
  <c r="E19" i="8"/>
  <c r="T18" i="8"/>
  <c r="O18" i="8"/>
  <c r="J18" i="8"/>
  <c r="E18" i="8"/>
  <c r="T17" i="8"/>
  <c r="O17" i="8"/>
  <c r="J17" i="8"/>
  <c r="E17" i="8"/>
  <c r="T15" i="8"/>
  <c r="O15" i="8"/>
  <c r="J15" i="8"/>
  <c r="E15" i="8"/>
  <c r="T14" i="8"/>
  <c r="O14" i="8"/>
  <c r="J14" i="8"/>
  <c r="E14" i="8"/>
  <c r="T13" i="8"/>
  <c r="O13" i="8"/>
  <c r="J13" i="8"/>
  <c r="E13" i="8"/>
</calcChain>
</file>

<file path=xl/connections.xml><?xml version="1.0" encoding="utf-8"?>
<connections xmlns="http://schemas.openxmlformats.org/spreadsheetml/2006/main">
  <connection id="1" keepAlive="1" name="Query - Interview Player-Athlete" description="Connection to the 'Interview Player-Athlete' query in the workbook." type="5" refreshedVersion="6" background="1" saveData="1">
    <dbPr connection="Provider=Microsoft.Mashup.OleDb.1;Data Source=$Workbook$;Location=Interview Player-Athlete;Extended Properties=&quot;&quot;" command="SELECT * FROM [Interview Player-Athlete]"/>
  </connection>
</connections>
</file>

<file path=xl/sharedStrings.xml><?xml version="1.0" encoding="utf-8"?>
<sst xmlns="http://schemas.openxmlformats.org/spreadsheetml/2006/main" count="2446" uniqueCount="511">
  <si>
    <t>Strength</t>
  </si>
  <si>
    <t>Power</t>
  </si>
  <si>
    <t>Speed</t>
  </si>
  <si>
    <t>Recovery</t>
  </si>
  <si>
    <t>Intensity</t>
  </si>
  <si>
    <t>Column1</t>
  </si>
  <si>
    <t>Column2</t>
  </si>
  <si>
    <t>Column3</t>
  </si>
  <si>
    <t>Athlete/Player Personal Assessment</t>
  </si>
  <si>
    <t>To help us help you, please fill out questionnaire to the best of your knowledge if unsure write N/S (Not Sure) or ask coach.</t>
  </si>
  <si>
    <t>Name</t>
  </si>
  <si>
    <t>Current</t>
  </si>
  <si>
    <t>Goal</t>
  </si>
  <si>
    <t>What do you feel your ideal weight is?</t>
  </si>
  <si>
    <t>Training Age - How long have you been lifting weights months/years</t>
  </si>
  <si>
    <t>HOW DO YOU RATE YOURSELF IN THE AREAS BELOW (1 BEING ORDINARY TO 10 BEING BEST)</t>
  </si>
  <si>
    <t>Example</t>
  </si>
  <si>
    <t>Conditioning Aerobic</t>
  </si>
  <si>
    <t>Conditioning Anaerobic</t>
  </si>
  <si>
    <t>Strength levels rating</t>
  </si>
  <si>
    <t>OK</t>
  </si>
  <si>
    <t>Improve</t>
  </si>
  <si>
    <t>Size</t>
  </si>
  <si>
    <t>Past Injuries (left or right)</t>
  </si>
  <si>
    <t>Healed</t>
  </si>
  <si>
    <t>Current Injury</t>
  </si>
  <si>
    <t xml:space="preserve">Feet                                         </t>
  </si>
  <si>
    <t>Ankles</t>
  </si>
  <si>
    <t>Knees</t>
  </si>
  <si>
    <t>Hamstrings</t>
  </si>
  <si>
    <t>Groins</t>
  </si>
  <si>
    <t>Lower Back</t>
  </si>
  <si>
    <t>Shoulders</t>
  </si>
  <si>
    <t>Neck</t>
  </si>
  <si>
    <t>Arms/Hands</t>
  </si>
  <si>
    <t xml:space="preserve">Other </t>
  </si>
  <si>
    <t>1 RM's or Weight Lifted for Number of Reps</t>
  </si>
  <si>
    <t>Bench</t>
  </si>
  <si>
    <t>Chins</t>
  </si>
  <si>
    <t>Squats</t>
  </si>
  <si>
    <t>How do you rate your speed 1 - 10 (Need help)</t>
  </si>
  <si>
    <t>Acceleration</t>
  </si>
  <si>
    <t>Max Velocity</t>
  </si>
  <si>
    <t>Agility</t>
  </si>
  <si>
    <t>Interests</t>
  </si>
  <si>
    <t xml:space="preserve">Favourite Sport:                           </t>
  </si>
  <si>
    <t>Personal Goals:</t>
  </si>
  <si>
    <t>Training Availability am &amp; / or pm</t>
  </si>
  <si>
    <t>Diet</t>
  </si>
  <si>
    <t xml:space="preserve"> </t>
  </si>
  <si>
    <t xml:space="preserve">How do you rate your diet out of 10?  1 Good, 10 need help! </t>
  </si>
  <si>
    <t>Take Aways per Week (circle) - 1 - 2, 3 - 4, more than 4</t>
  </si>
  <si>
    <t>Protein, Meat, Dairy, Fish - Serves per day ?</t>
  </si>
  <si>
    <t>Carbohydrates, Bread, Sugar, Fruit Serves per day</t>
  </si>
  <si>
    <t>Fats, Mono, Saturated, Poly-unsaturated, do you understand good and bad</t>
  </si>
  <si>
    <t>Yes</t>
  </si>
  <si>
    <t>No</t>
  </si>
  <si>
    <t>Water intake/ day  how many glasses per day</t>
  </si>
  <si>
    <t>Supplements ?</t>
  </si>
  <si>
    <t>Other sports/Interests:</t>
  </si>
  <si>
    <t>Plan B, Are you doing any Study, If so what type?</t>
  </si>
  <si>
    <t>Are you taking if so circle/bold, Protein, Vitamins, Creatine other</t>
  </si>
  <si>
    <t xml:space="preserve">Speed Tech Warm Up </t>
  </si>
  <si>
    <t>Leg Cycles</t>
  </si>
  <si>
    <t>Description - key points</t>
  </si>
  <si>
    <t>A Skip</t>
  </si>
  <si>
    <t>Pull heel straight up</t>
  </si>
  <si>
    <t>Lean and posture</t>
  </si>
  <si>
    <t>Toe up, Knee up</t>
  </si>
  <si>
    <t>Arm action</t>
  </si>
  <si>
    <t>Tight trunk position</t>
  </si>
  <si>
    <t>Slow to fast ground strike</t>
  </si>
  <si>
    <t>Look forward</t>
  </si>
  <si>
    <t>Maintain space</t>
  </si>
  <si>
    <t>Cycle leg thru</t>
  </si>
  <si>
    <t>Rythym</t>
  </si>
  <si>
    <t>Aggressive pull thru</t>
  </si>
  <si>
    <t>2 x15m - walk back</t>
  </si>
  <si>
    <t>Do x 10 each leg</t>
  </si>
  <si>
    <t>Wall Static A</t>
  </si>
  <si>
    <t>Russian March</t>
  </si>
  <si>
    <t>Triple extension - ankle,knee,hip</t>
  </si>
  <si>
    <t>Straight legs</t>
  </si>
  <si>
    <t>Contact with ball of foot</t>
  </si>
  <si>
    <t xml:space="preserve">Tight trunk position </t>
  </si>
  <si>
    <t>Strong arm action</t>
  </si>
  <si>
    <t>Quick change of support</t>
  </si>
  <si>
    <t>Seated Arm Action</t>
  </si>
  <si>
    <t>Low Carioca</t>
  </si>
  <si>
    <t>Elbows at 90 deg</t>
  </si>
  <si>
    <t>Shoulders Square</t>
  </si>
  <si>
    <t>Back drive as important as front</t>
  </si>
  <si>
    <t>Quick feet in and out</t>
  </si>
  <si>
    <t>Sit tall</t>
  </si>
  <si>
    <t>Stay on toes</t>
  </si>
  <si>
    <t>Head up</t>
  </si>
  <si>
    <t>Rotate pelvis using trunk muscles</t>
  </si>
  <si>
    <t>Hand should brush floor</t>
  </si>
  <si>
    <t>2 x15es - walk back</t>
  </si>
  <si>
    <t>3 x 15sec increase tempo</t>
  </si>
  <si>
    <t>Elbow Boxing</t>
  </si>
  <si>
    <t>High Knee Carioca</t>
  </si>
  <si>
    <t>Rear drive action emphasis</t>
  </si>
  <si>
    <t>Set posture tall</t>
  </si>
  <si>
    <t>Leg drive up</t>
  </si>
  <si>
    <t>Snap the knee down</t>
  </si>
  <si>
    <t>Relax shoulders</t>
  </si>
  <si>
    <t>No trunk rotation</t>
  </si>
  <si>
    <t>Toe March</t>
  </si>
  <si>
    <t>Tall Falls</t>
  </si>
  <si>
    <t>Toe up</t>
  </si>
  <si>
    <t>Stand Tall</t>
  </si>
  <si>
    <t>Dorsi flex to Triple extension</t>
  </si>
  <si>
    <t>Rise up on the balls of the feet</t>
  </si>
  <si>
    <t>Arm mechanics</t>
  </si>
  <si>
    <t>Fall to 45</t>
  </si>
  <si>
    <t>Maintain Triple extension</t>
  </si>
  <si>
    <t>2 x10m - walk back</t>
  </si>
  <si>
    <t>Maintain space &amp; posture</t>
  </si>
  <si>
    <t>Do x 10</t>
  </si>
  <si>
    <t>Stiff Leg Run</t>
  </si>
  <si>
    <t>Tall Fall to Run</t>
  </si>
  <si>
    <t>As for Falls</t>
  </si>
  <si>
    <t>Aggressive arm drive</t>
  </si>
  <si>
    <t>Activate from Glutes</t>
  </si>
  <si>
    <t>First step quicknes</t>
  </si>
  <si>
    <t xml:space="preserve">Stay tall </t>
  </si>
  <si>
    <t>Londg first step under body</t>
  </si>
  <si>
    <t>Balls of feet</t>
  </si>
  <si>
    <t>4x10m - walk back</t>
  </si>
  <si>
    <t>Low Skip</t>
  </si>
  <si>
    <t>It is recommended that you complete this session prior to any running sessions e.g. speed, plyometrics, conditioning, skills</t>
  </si>
  <si>
    <t>Aggressive ground strike</t>
  </si>
  <si>
    <t>Week 1</t>
  </si>
  <si>
    <t>Flexibility</t>
  </si>
  <si>
    <t>Core stability</t>
  </si>
  <si>
    <t>Weight Training</t>
  </si>
  <si>
    <t>General endurance</t>
  </si>
  <si>
    <t>1 x 5k (80%)</t>
  </si>
  <si>
    <t>Flexibility &amp;</t>
  </si>
  <si>
    <t>General Endurance</t>
  </si>
  <si>
    <t>Endurance and Hypertrophy</t>
  </si>
  <si>
    <t>Mon</t>
  </si>
  <si>
    <t>Tues</t>
  </si>
  <si>
    <t>Wed</t>
  </si>
  <si>
    <t>Thur</t>
  </si>
  <si>
    <t>Fri</t>
  </si>
  <si>
    <t>Sat</t>
  </si>
  <si>
    <t>Sun</t>
  </si>
  <si>
    <t xml:space="preserve">Phase 1 </t>
  </si>
  <si>
    <t>Week 2</t>
  </si>
  <si>
    <t>Week 3</t>
  </si>
  <si>
    <t>Week 4</t>
  </si>
  <si>
    <t>Evaluation</t>
  </si>
  <si>
    <t xml:space="preserve">Phase 2 </t>
  </si>
  <si>
    <t>Specific endurance</t>
  </si>
  <si>
    <t>4 x 400 (tpb)</t>
  </si>
  <si>
    <t>6 x 200 (tpb-5%)</t>
  </si>
  <si>
    <t>Med. Ball</t>
  </si>
  <si>
    <t xml:space="preserve">Week 1 </t>
  </si>
  <si>
    <t xml:space="preserve">Week 2 </t>
  </si>
  <si>
    <t xml:space="preserve">Week 3 </t>
  </si>
  <si>
    <t xml:space="preserve">Week 4 </t>
  </si>
  <si>
    <t>4 x 600 (tpb)</t>
  </si>
  <si>
    <t>6 x 300 (tpb-5%)</t>
  </si>
  <si>
    <t>4 x 800 (tpb)</t>
  </si>
  <si>
    <t>6 x 400 (tpb-5%)</t>
  </si>
  <si>
    <t xml:space="preserve">General endurance </t>
  </si>
  <si>
    <t>60 min of fartlek</t>
  </si>
  <si>
    <t>3 x 1200 (tpb+5%)</t>
  </si>
  <si>
    <t>60 mins fartlek</t>
  </si>
  <si>
    <t>Fartlek 1500m/5k times</t>
  </si>
  <si>
    <t>6 x stride hard 3 min with 1 min recovery jog</t>
  </si>
  <si>
    <t>Fartlek 800/quicker</t>
  </si>
  <si>
    <t>3 x max effort 75 sec, 150 sec jog, max effort 60 sec, 120 sec jog</t>
  </si>
  <si>
    <t>3 x Stride hard 30 sec, jog 90 sec. Repeat with 15 sec decrease in recov. Eg 30-90,30-75,30-60.</t>
  </si>
  <si>
    <t>HYPERTROPHY BLOCK</t>
  </si>
  <si>
    <t>Week 1 of 4 (Low Load)</t>
  </si>
  <si>
    <t>BACK SQUAT</t>
  </si>
  <si>
    <t>STRICT PRESS</t>
  </si>
  <si>
    <t>DEADLIFT</t>
  </si>
  <si>
    <t>BENCH PRESS</t>
  </si>
  <si>
    <t>Estimate 1RM</t>
  </si>
  <si>
    <t>Dynamic Effort</t>
  </si>
  <si>
    <t>Box Jumps</t>
  </si>
  <si>
    <t>4 x 6</t>
  </si>
  <si>
    <t>BW</t>
  </si>
  <si>
    <t>Single-Arm Deadball Throw</t>
  </si>
  <si>
    <t>8-12 kg</t>
  </si>
  <si>
    <t>Barbell Hip Thrusts</t>
  </si>
  <si>
    <t>40-60</t>
  </si>
  <si>
    <t>Plyometric Pushups</t>
  </si>
  <si>
    <t>Warm-Up Sets</t>
  </si>
  <si>
    <t>WU</t>
  </si>
  <si>
    <t>1 x 5</t>
  </si>
  <si>
    <t>1 x 3</t>
  </si>
  <si>
    <t>Working Sets</t>
  </si>
  <si>
    <t>Back Squat</t>
  </si>
  <si>
    <t>1 x 12</t>
  </si>
  <si>
    <t>Strict Press</t>
  </si>
  <si>
    <t>Deadlift</t>
  </si>
  <si>
    <t>Bench Press</t>
  </si>
  <si>
    <t>1 x 10</t>
  </si>
  <si>
    <t>1 x 8 om</t>
  </si>
  <si>
    <t>Accessory Exercises (Circuit)</t>
  </si>
  <si>
    <t>Front Squat</t>
  </si>
  <si>
    <t>4 x 10</t>
  </si>
  <si>
    <t>Push Press</t>
  </si>
  <si>
    <t>Power Cleans</t>
  </si>
  <si>
    <t>Incline DB Press</t>
  </si>
  <si>
    <t>Prone Row</t>
  </si>
  <si>
    <t>SDHP</t>
  </si>
  <si>
    <t>Walking Lunges</t>
  </si>
  <si>
    <t>4 x 20</t>
  </si>
  <si>
    <t>Single Arm DB Row</t>
  </si>
  <si>
    <t>KB Swing</t>
  </si>
  <si>
    <t>Lying Tricep Extensions</t>
  </si>
  <si>
    <t>GHD Hip Extension</t>
  </si>
  <si>
    <t>Pec. Deck</t>
  </si>
  <si>
    <t>Pullups</t>
  </si>
  <si>
    <t>Straight Bar Bicep Curls</t>
  </si>
  <si>
    <t>Sled Push</t>
  </si>
  <si>
    <t>20 m</t>
  </si>
  <si>
    <t>Concept 2 Row (Optional)</t>
  </si>
  <si>
    <t xml:space="preserve">200 m </t>
  </si>
  <si>
    <t>Cable Crunches</t>
  </si>
  <si>
    <t>Battling Ropes (Optional)</t>
  </si>
  <si>
    <t>60 sec</t>
  </si>
  <si>
    <t>Hanging Knee Raises</t>
  </si>
  <si>
    <t>Week 2 of 4 (Mid Load)</t>
  </si>
  <si>
    <t>Week 3 of 4 (Heavy Load)</t>
  </si>
  <si>
    <t>Week 4 of 4 (De-load)</t>
  </si>
  <si>
    <t>MAXIMAL STRENGTH BLOCK</t>
  </si>
  <si>
    <t>Reverse Box Jumps</t>
  </si>
  <si>
    <t>Overhead Deadball Throw</t>
  </si>
  <si>
    <t>Cable Pull-Throughs</t>
  </si>
  <si>
    <t>Bench Press Throws</t>
  </si>
  <si>
    <t>1 x 5 om</t>
  </si>
  <si>
    <t>Overhead Squat</t>
  </si>
  <si>
    <t>Push Jerk</t>
  </si>
  <si>
    <t>Power Snatch</t>
  </si>
  <si>
    <t>Decline Bench Press</t>
  </si>
  <si>
    <t>Pendlay Row</t>
  </si>
  <si>
    <t>Snatch High Pull</t>
  </si>
  <si>
    <t>Overhead Lunges</t>
  </si>
  <si>
    <t>Lat. Pulldown</t>
  </si>
  <si>
    <t>KB Snatch (each arm)</t>
  </si>
  <si>
    <t>Weighted Dips</t>
  </si>
  <si>
    <t>4 x 8 om</t>
  </si>
  <si>
    <t>Deadball GTOS</t>
  </si>
  <si>
    <t>30 kg</t>
  </si>
  <si>
    <t>3 Point Med Ball Pushups</t>
  </si>
  <si>
    <t>Weighted Pullups</t>
  </si>
  <si>
    <t>EZ Bar Curls</t>
  </si>
  <si>
    <t>Sled Pull</t>
  </si>
  <si>
    <t>Treadmill Interval (Optional)</t>
  </si>
  <si>
    <t xml:space="preserve">400 m </t>
  </si>
  <si>
    <t>1 x 3 om</t>
  </si>
  <si>
    <t>1 x 1 om</t>
  </si>
  <si>
    <t>STRENGTH-SPEED BLOCK</t>
  </si>
  <si>
    <t>Box Squat</t>
  </si>
  <si>
    <t>Split Jerk</t>
  </si>
  <si>
    <t>Rack Pull</t>
  </si>
  <si>
    <t>Accessory Exercises</t>
  </si>
  <si>
    <t>Paused Front Squat</t>
  </si>
  <si>
    <t>Seated Rack Press</t>
  </si>
  <si>
    <t>Deficit Deadlifts</t>
  </si>
  <si>
    <t>Power Shrug</t>
  </si>
  <si>
    <t>Banded Bench Press</t>
  </si>
  <si>
    <t>Floor Press</t>
  </si>
  <si>
    <t>Close Grip Bench Press</t>
  </si>
  <si>
    <t xml:space="preserve">Phase 3 </t>
  </si>
  <si>
    <t>Aerobic quality</t>
  </si>
  <si>
    <t>Pool recovery</t>
  </si>
  <si>
    <t xml:space="preserve">Recovery is just as important </t>
  </si>
  <si>
    <t>Roo Boy</t>
  </si>
  <si>
    <t>8 x 200 (tpb)</t>
  </si>
  <si>
    <t>5 x 300 (tpb-5%)</t>
  </si>
  <si>
    <t>vVO2max 60-60 sess</t>
  </si>
  <si>
    <t>vVO2 =</t>
  </si>
  <si>
    <t>60 seconds at 100% of vVO2 max</t>
  </si>
  <si>
    <t>60 seconds recover at 50% of vVO2 max</t>
  </si>
  <si>
    <t>This cycle is repeated for as long as the 60 seconds at 100% vVO2 max can be sustained.</t>
  </si>
  <si>
    <t>vVO2max session</t>
  </si>
  <si>
    <t>3 x 600 (tpb)</t>
  </si>
  <si>
    <t>4 x 400 (tpb-5%)</t>
  </si>
  <si>
    <t>target personal best (tpb) time</t>
  </si>
  <si>
    <t>Note:</t>
  </si>
  <si>
    <t>Examples:</t>
  </si>
  <si>
    <t>Conditioning Session #1</t>
  </si>
  <si>
    <t>Commence session with Speed Tech Warm Up and dynamic movements.</t>
  </si>
  <si>
    <t>Conditioning Blocks</t>
  </si>
  <si>
    <t xml:space="preserve">Block 1 </t>
  </si>
  <si>
    <t>Time</t>
  </si>
  <si>
    <t>Volume (m)</t>
  </si>
  <si>
    <t>10 X 50m efforts- start each new effort on 30s</t>
  </si>
  <si>
    <t>7-8sec</t>
  </si>
  <si>
    <t>1-minute drink/recovery</t>
  </si>
  <si>
    <t>10 X 50m efforts- start each new effort on 20s</t>
  </si>
  <si>
    <t>Block 2</t>
  </si>
  <si>
    <t>10 X 100m efforts- start each new effort on 45s</t>
  </si>
  <si>
    <t>16-18sec</t>
  </si>
  <si>
    <t>Block 3</t>
  </si>
  <si>
    <t>5 x 200m efforts- start each new effort on 90s</t>
  </si>
  <si>
    <t>30-35s</t>
  </si>
  <si>
    <t>Total Volume</t>
  </si>
  <si>
    <t>Test</t>
  </si>
  <si>
    <t>Protocols</t>
  </si>
  <si>
    <t>Time in Secs</t>
  </si>
  <si>
    <t>Speed Mts/s</t>
  </si>
  <si>
    <t>Distance</t>
  </si>
  <si>
    <t>30 sec Time Trial</t>
  </si>
  <si>
    <t>Anaerobic Power, Run fast as possible and time in secs</t>
  </si>
  <si>
    <t>210 mts</t>
  </si>
  <si>
    <t>Phosphate Decrement</t>
  </si>
  <si>
    <t>8 x 70 mt shuttles, 30 s turn around mins recovery, time each shuttle</t>
  </si>
  <si>
    <t>Phosphate Decrement Protocols</t>
  </si>
  <si>
    <t xml:space="preserve">30 second turn arounds  </t>
  </si>
  <si>
    <t>Record times Shuttles (seconds)</t>
  </si>
  <si>
    <t>Decrement</t>
  </si>
  <si>
    <t>Average</t>
  </si>
  <si>
    <t>Example: Name 1</t>
  </si>
  <si>
    <t>Name 2</t>
  </si>
  <si>
    <t>Name 3</t>
  </si>
  <si>
    <t>Name 4</t>
  </si>
  <si>
    <t>Name 5</t>
  </si>
  <si>
    <t>Name 6</t>
  </si>
  <si>
    <t>Name 7</t>
  </si>
  <si>
    <t>Name 8</t>
  </si>
  <si>
    <t>Name 9</t>
  </si>
  <si>
    <t>Name 10</t>
  </si>
  <si>
    <t>Training Day 2 Agility, Anaerobic Threshold Conditioning, Skills</t>
  </si>
  <si>
    <t xml:space="preserve"> Timed Agility Box (1 rep = ~100m)</t>
  </si>
  <si>
    <t>SAQ</t>
  </si>
  <si>
    <t>Warm-up</t>
  </si>
  <si>
    <t>Increasing intensity run</t>
  </si>
  <si>
    <t>Building to 90%</t>
  </si>
  <si>
    <t>Stretch of major muscles</t>
  </si>
  <si>
    <t xml:space="preserve">10m wide </t>
  </si>
  <si>
    <r>
      <t xml:space="preserve">Speed tech warm-up- </t>
    </r>
    <r>
      <rPr>
        <b/>
        <sz val="8"/>
        <rFont val="Arial"/>
        <family val="2"/>
      </rPr>
      <t>see previous page</t>
    </r>
  </si>
  <si>
    <t>Timed agility box- see diagram to the right</t>
  </si>
  <si>
    <t>5m wide</t>
  </si>
  <si>
    <t>Complete 3 efforts</t>
  </si>
  <si>
    <t>90s</t>
  </si>
  <si>
    <t>Focus on fast feet, balance, no cutting corners</t>
  </si>
  <si>
    <t>Try to beat time each effort</t>
  </si>
  <si>
    <t>0 , 4</t>
  </si>
  <si>
    <t>, 8</t>
  </si>
  <si>
    <t>Ensure plenty of recovery between blocks of efforts</t>
  </si>
  <si>
    <t>Phase A</t>
  </si>
  <si>
    <t>10m wide</t>
  </si>
  <si>
    <r>
      <t xml:space="preserve">Each effort should be completed at </t>
    </r>
    <r>
      <rPr>
        <b/>
        <sz val="8"/>
        <rFont val="Arial"/>
        <family val="2"/>
      </rPr>
      <t>maximum</t>
    </r>
  </si>
  <si>
    <r>
      <rPr>
        <b/>
        <sz val="8"/>
        <rFont val="Arial"/>
        <family val="2"/>
      </rPr>
      <t>intensity</t>
    </r>
    <r>
      <rPr>
        <sz val="8"/>
        <rFont val="Arial"/>
        <family val="2"/>
      </rPr>
      <t xml:space="preserve">- If you feel quality of effort is </t>
    </r>
  </si>
  <si>
    <t>0, 2, 4, 6</t>
  </si>
  <si>
    <t>, 8, 10, 12</t>
  </si>
  <si>
    <t>decreasing through fatigue give yourself</t>
  </si>
  <si>
    <t>more recovery</t>
  </si>
  <si>
    <t xml:space="preserve">Phase B </t>
  </si>
  <si>
    <t>Anaerobic Capacity Conditioning</t>
  </si>
  <si>
    <t>210 mt Testing Speed m/s</t>
  </si>
  <si>
    <t>Wks 1 &amp; 2 70 % x 6</t>
  </si>
  <si>
    <t>(7 x 0.7 =4.9) x 30 = 147 mts</t>
  </si>
  <si>
    <t>wk 3   75 % x 6</t>
  </si>
  <si>
    <t>(7 x 0.75 =5.25) x 30 = 157 mts</t>
  </si>
  <si>
    <t>wk 4   80 % x 6</t>
  </si>
  <si>
    <t>(7 x 0.8 =5.6) x 30 = 168 mts</t>
  </si>
  <si>
    <t>AGILITY</t>
  </si>
  <si>
    <t>Alternatives:</t>
  </si>
  <si>
    <t>3 x 1600 (80%)</t>
  </si>
  <si>
    <t>3 x 2000 (80%)</t>
  </si>
  <si>
    <t xml:space="preserve">3 x 2400 (80%) </t>
  </si>
  <si>
    <t>Weights Pgm</t>
  </si>
  <si>
    <t>Maximum Strength and Speed</t>
  </si>
  <si>
    <t>Speed and Power</t>
  </si>
  <si>
    <t>Weights</t>
  </si>
  <si>
    <t>Outline and running</t>
  </si>
  <si>
    <t>3 x 1600 (tpb+5%)</t>
  </si>
  <si>
    <t>3 x 2000 (tpb+5%)</t>
  </si>
  <si>
    <t>Illinois Agility test (see agility tab)</t>
  </si>
  <si>
    <t>10 X 100m starting each new effort on 60s</t>
  </si>
  <si>
    <t>90s recovery</t>
  </si>
  <si>
    <t>10 X 100m starting each new effort on 45s</t>
  </si>
  <si>
    <t>17-19sec</t>
  </si>
  <si>
    <t>Total time = 20min</t>
  </si>
  <si>
    <t>Shuttle</t>
  </si>
  <si>
    <t>Start on sideline on stomach</t>
  </si>
  <si>
    <t>35-40sec</t>
  </si>
  <si>
    <t>Up, hard out to 15m, down to stomach</t>
  </si>
  <si>
    <t>Backwards to the 5m line</t>
  </si>
  <si>
    <t xml:space="preserve">Up &amp; hard through to opposite 5m </t>
  </si>
  <si>
    <t>Turn and hard back to the opposite sideline</t>
  </si>
  <si>
    <t>Start new effort on 60s</t>
  </si>
  <si>
    <t>Complete 10</t>
  </si>
  <si>
    <t>Total time = 10min</t>
  </si>
  <si>
    <t>1 X 800m effort</t>
  </si>
  <si>
    <t>&lt;3min</t>
  </si>
  <si>
    <t>Total time = 3min</t>
  </si>
  <si>
    <t>Conditioning Session #2</t>
  </si>
  <si>
    <t>10 X 50m- start each effort on 20s</t>
  </si>
  <si>
    <t>8sec</t>
  </si>
  <si>
    <t>500m</t>
  </si>
  <si>
    <t>2 minutes recovery/drink</t>
  </si>
  <si>
    <t>800m- start next effort on 6 minutes</t>
  </si>
  <si>
    <t>&lt;2.40min</t>
  </si>
  <si>
    <t>600m- start next effort on 5 minutes</t>
  </si>
  <si>
    <t>&lt;2.00min</t>
  </si>
  <si>
    <t>400m- start next effort on 4 minutes</t>
  </si>
  <si>
    <t>&lt;1.20min</t>
  </si>
  <si>
    <t>200m</t>
  </si>
  <si>
    <t>&lt;35sec</t>
  </si>
  <si>
    <t>3 minute recovery/drink</t>
  </si>
  <si>
    <t>Repeat</t>
  </si>
  <si>
    <t>Conditioning Session #3</t>
  </si>
  <si>
    <t xml:space="preserve">2km </t>
  </si>
  <si>
    <t>Glute activation - band</t>
  </si>
  <si>
    <t xml:space="preserve">Shoulder activation </t>
  </si>
  <si>
    <t>Do x 10 each side</t>
  </si>
  <si>
    <t>Do x 10 each ex./ bilateral 10 ea. Side</t>
  </si>
  <si>
    <r>
      <rPr>
        <b/>
        <i/>
        <sz val="10"/>
        <rFont val="Arial"/>
        <family val="2"/>
      </rPr>
      <t>Crab walk</t>
    </r>
    <r>
      <rPr>
        <i/>
        <sz val="10"/>
        <rFont val="Arial"/>
        <family val="2"/>
      </rPr>
      <t xml:space="preserve"> - feet face forward (train trks)</t>
    </r>
  </si>
  <si>
    <t>Wide to sh. Width</t>
  </si>
  <si>
    <t>Single leg, keep hips high</t>
  </si>
  <si>
    <r>
      <rPr>
        <b/>
        <i/>
        <sz val="10"/>
        <rFont val="Arial"/>
        <family val="2"/>
      </rPr>
      <t xml:space="preserve">Supine bridge </t>
    </r>
    <r>
      <rPr>
        <i/>
        <sz val="10"/>
        <rFont val="Arial"/>
        <family val="2"/>
      </rPr>
      <t>- double leg feet together</t>
    </r>
  </si>
  <si>
    <r>
      <rPr>
        <b/>
        <i/>
        <sz val="10"/>
        <rFont val="Arial"/>
        <family val="2"/>
      </rPr>
      <t xml:space="preserve">Band Squat </t>
    </r>
    <r>
      <rPr>
        <i/>
        <sz val="10"/>
        <rFont val="Arial"/>
        <family val="2"/>
      </rPr>
      <t xml:space="preserve">- above knee, keep knees out </t>
    </r>
  </si>
  <si>
    <r>
      <rPr>
        <b/>
        <i/>
        <sz val="10"/>
        <rFont val="Arial"/>
        <family val="2"/>
      </rPr>
      <t>Knee raise</t>
    </r>
    <r>
      <rPr>
        <i/>
        <sz val="10"/>
        <rFont val="Arial"/>
        <family val="2"/>
      </rPr>
      <t xml:space="preserve"> - fast contraction, slight pause</t>
    </r>
  </si>
  <si>
    <t>Body fascia slings</t>
  </si>
  <si>
    <t>Foam roller exercises</t>
  </si>
  <si>
    <t xml:space="preserve">Additional activation </t>
  </si>
  <si>
    <t>Pick 2 from each section</t>
  </si>
  <si>
    <t>crossover exercises are required.</t>
  </si>
  <si>
    <t>Fascia slings</t>
  </si>
  <si>
    <t>When conducting any multidirectional sport,</t>
  </si>
  <si>
    <t xml:space="preserve">As you can see, any exercise that crosses </t>
  </si>
  <si>
    <t xml:space="preserve">the body, assists support </t>
  </si>
  <si>
    <t>Roll each one 30sec-1min</t>
  </si>
  <si>
    <t>LEGEND:</t>
  </si>
  <si>
    <t>(How to read program)</t>
  </si>
  <si>
    <t>The weights training is next tab Phase 1 Hypertrophy</t>
  </si>
  <si>
    <r>
      <rPr>
        <b/>
        <sz val="11"/>
        <color theme="1"/>
        <rFont val="Arial"/>
        <family val="2"/>
      </rPr>
      <t xml:space="preserve">NOTE: </t>
    </r>
    <r>
      <rPr>
        <sz val="11"/>
        <color theme="1"/>
        <rFont val="Arial"/>
        <family val="2"/>
      </rPr>
      <t>Once you know your estimated 1RM, these sheets automatically populate</t>
    </r>
  </si>
  <si>
    <t xml:space="preserve">Plyo </t>
  </si>
  <si>
    <t xml:space="preserve">Agility </t>
  </si>
  <si>
    <t>plyo</t>
  </si>
  <si>
    <t>Accessory exercises:</t>
  </si>
  <si>
    <t xml:space="preserve">Weights pgm, can add fascia cross over ex. Or change it up to something that interests you. </t>
  </si>
  <si>
    <t>10 x crab walks each direction</t>
  </si>
  <si>
    <t>10 x supine bridge (glute activation double leg)</t>
  </si>
  <si>
    <t>10 x supine bridge SL</t>
  </si>
  <si>
    <t xml:space="preserve">10 x Arabesque </t>
  </si>
  <si>
    <t>10 x single leg balance/lunge (all the way to ground before taking to load to lunge back up)</t>
  </si>
  <si>
    <t>10 x pushup raised positions (circling)</t>
  </si>
  <si>
    <t>10 x cubans (for shoulder mobility)</t>
  </si>
  <si>
    <t>These would be conducted before a speed tech warmup or any weights session</t>
  </si>
  <si>
    <t>Example Mobility/activation Warmup:</t>
  </si>
  <si>
    <t xml:space="preserve">Pool recovery </t>
  </si>
  <si>
    <t>am</t>
  </si>
  <si>
    <t>pm</t>
  </si>
  <si>
    <t xml:space="preserve">Listen to your body. </t>
  </si>
  <si>
    <t>2km time trial</t>
  </si>
  <si>
    <t>see tab</t>
  </si>
  <si>
    <t>Agility (see tab)</t>
  </si>
  <si>
    <t>Cond. Block</t>
  </si>
  <si>
    <t>Cond. block</t>
  </si>
  <si>
    <t>Phase 1 - Endurance/hypertrophy outline (running pgm included) is conducted with Phase 1 Hyper Weights Tab.</t>
  </si>
  <si>
    <t>Phase 1 - Weights Tabs: conduct the strength exercise followed by a post activation exercise (plyometrics)</t>
  </si>
  <si>
    <t>Conditioning blocks (see cond. Block tabs) can be added to the end of any weights session that doesn't already have running BUT</t>
  </si>
  <si>
    <t>Maintenance/build a base</t>
  </si>
  <si>
    <t>If you don't play a game on Weekend conduct a session (eg. Conditioning block at rear tabs).</t>
  </si>
  <si>
    <t>VO2Max</t>
  </si>
  <si>
    <t xml:space="preserve">Agility Ladders - can be added hear </t>
  </si>
  <si>
    <t>eg. If someone cannot conduct correct squats leading to heavy load, a leg press can be an alternative.</t>
  </si>
  <si>
    <t>Agility test (illinois/phosphate)</t>
  </si>
  <si>
    <t xml:space="preserve">Beep test </t>
  </si>
  <si>
    <t>Agility test (30m sprint)/illinois</t>
  </si>
  <si>
    <t>tests recovery</t>
  </si>
  <si>
    <t>Multi directional</t>
  </si>
  <si>
    <t>PLEASE READ BEFORE STARTING PROGRAM</t>
  </si>
  <si>
    <t>Before starting this program, fill in this Athlete/Player personal assessment and send back to PTI SGT K.Dunlop (S&amp;C)</t>
  </si>
  <si>
    <t>Then conduct a 2km time trial and an illinois agility test provided in this program on the agility TAB (so we have a starting point) send results asap to SGT PTI.</t>
  </si>
  <si>
    <t>If a couple of you are posted to same location, get together and conduct the FMS screen, or PTI in location may be able to assist.</t>
  </si>
  <si>
    <t xml:space="preserve">Mobility and </t>
  </si>
  <si>
    <t>history of injuries requires prehab</t>
  </si>
  <si>
    <t xml:space="preserve">activation drills (assist with prehab), </t>
  </si>
  <si>
    <t>Speed tech warmups are to be conducted before each running session</t>
  </si>
  <si>
    <r>
      <t>Weight Training</t>
    </r>
    <r>
      <rPr>
        <b/>
        <sz val="11"/>
        <color theme="1"/>
        <rFont val="Arial"/>
        <family val="2"/>
      </rPr>
      <t xml:space="preserve"> (see phase 1 Tab)</t>
    </r>
  </si>
  <si>
    <t>Outline and running program for the month</t>
  </si>
  <si>
    <t>Remarks</t>
  </si>
  <si>
    <t xml:space="preserve">2 km Time trial </t>
  </si>
  <si>
    <t>X-mas</t>
  </si>
  <si>
    <t>NY</t>
  </si>
  <si>
    <t>Eg.Based on achieving 1800m in the 6-minute run then in 60 seconds, we can cover 300 metres. The 60-60 session would comprise of 300 metres in 60 seconds followed by 150 metres in 60 seconds. This is repeated until you are unable to maintain the 300 metres in 60 seconds.</t>
  </si>
  <si>
    <t>Write down time til complete.</t>
  </si>
  <si>
    <t>Agility - Phosphate dec, 30 sec time trial</t>
  </si>
  <si>
    <t>lying</t>
  </si>
  <si>
    <t>Read over the program in detail</t>
  </si>
  <si>
    <t>Mobility and activation drills to be conducted before every session</t>
  </si>
  <si>
    <t>FMS is conducted so you are aware of the areas you need to work on as an individual.</t>
  </si>
  <si>
    <t>How to follow pgm:</t>
  </si>
  <si>
    <r>
      <rPr>
        <b/>
        <sz val="11"/>
        <color theme="1"/>
        <rFont val="Arial"/>
        <family val="2"/>
      </rPr>
      <t xml:space="preserve">Phase 1 </t>
    </r>
    <r>
      <rPr>
        <sz val="11"/>
        <color theme="1"/>
        <rFont val="Arial"/>
        <family val="2"/>
      </rPr>
      <t>- End, Hyp. Outline (this outlines days to conduct each session taking into consideration recovery etc.)</t>
    </r>
  </si>
  <si>
    <t>This also outlines all running sessions</t>
  </si>
  <si>
    <r>
      <t>Where it says weights, go to the</t>
    </r>
    <r>
      <rPr>
        <b/>
        <sz val="11"/>
        <color theme="1"/>
        <rFont val="Arial"/>
        <family val="2"/>
      </rPr>
      <t xml:space="preserve"> Phase 1 Weights Tab</t>
    </r>
    <r>
      <rPr>
        <sz val="11"/>
        <color theme="1"/>
        <rFont val="Arial"/>
        <family val="2"/>
      </rPr>
      <t xml:space="preserve"> - enter your 1RMs and the program will populate for you</t>
    </r>
  </si>
  <si>
    <t xml:space="preserve">The fourth week is a recovery week, use this wisely. </t>
  </si>
  <si>
    <t xml:space="preserve"> Each phase is conducted in 4 wk blocks, cycled (considering x-mas etc and the time we have to meet markers.) </t>
  </si>
  <si>
    <t xml:space="preserve">Phase 2 - </t>
  </si>
  <si>
    <t xml:space="preserve">Cont. </t>
  </si>
  <si>
    <t>Phase 3 -</t>
  </si>
  <si>
    <t>Cont.</t>
  </si>
  <si>
    <t>End of phase 2, first cut</t>
  </si>
  <si>
    <t>End of phase 3, second cut</t>
  </si>
  <si>
    <t>5 wks remain</t>
  </si>
  <si>
    <t>Strict press</t>
  </si>
  <si>
    <t>Phase 2 Selection Week (35 Players)</t>
  </si>
  <si>
    <t>Phase 3 Selection Week (25 Players &amp; 2 Resrves)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</si>
</sst>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4" x14ac:knownFonts="1">
    <font>
      <sz val="11"/>
      <color theme="1"/>
      <name val="Arial"/>
      <family val="2"/>
    </font>
    <font>
      <sz val="10"/>
      <name val="Arial"/>
      <family val="2"/>
    </font>
    <font>
      <sz val="10"/>
      <name val="Arial"/>
      <family val="2"/>
    </font>
    <font>
      <b/>
      <sz val="10"/>
      <name val="Arial"/>
      <family val="2"/>
    </font>
    <font>
      <b/>
      <sz val="11"/>
      <color theme="1"/>
      <name val="Arial"/>
      <family val="2"/>
    </font>
    <font>
      <b/>
      <sz val="18"/>
      <name val="Arial"/>
      <family val="2"/>
    </font>
    <font>
      <b/>
      <sz val="11"/>
      <name val="Arial"/>
      <family val="2"/>
    </font>
    <font>
      <i/>
      <sz val="10"/>
      <name val="Arial"/>
      <family val="2"/>
    </font>
    <font>
      <i/>
      <u/>
      <sz val="10"/>
      <name val="Arial"/>
      <family val="2"/>
    </font>
    <font>
      <b/>
      <sz val="13"/>
      <color rgb="FF008000"/>
      <name val="Arial"/>
      <family val="2"/>
    </font>
    <font>
      <sz val="11"/>
      <color theme="1"/>
      <name val="Arial"/>
      <family val="2"/>
    </font>
    <font>
      <b/>
      <sz val="11"/>
      <color theme="1"/>
      <name val="Calibri"/>
      <family val="2"/>
      <scheme val="minor"/>
    </font>
    <font>
      <b/>
      <u/>
      <sz val="11"/>
      <color theme="1"/>
      <name val="Arial"/>
      <family val="2"/>
    </font>
    <font>
      <u/>
      <sz val="11"/>
      <color theme="1"/>
      <name val="Arial"/>
      <family val="2"/>
    </font>
    <font>
      <b/>
      <sz val="14"/>
      <color theme="1"/>
      <name val="Arial"/>
      <family val="2"/>
    </font>
    <font>
      <sz val="10"/>
      <color theme="1"/>
      <name val="Arial"/>
      <family val="2"/>
    </font>
    <font>
      <b/>
      <sz val="10"/>
      <color theme="1"/>
      <name val="Arial"/>
      <family val="2"/>
    </font>
    <font>
      <sz val="11"/>
      <color theme="1"/>
      <name val="Harlow Solid Italic"/>
      <family val="5"/>
    </font>
    <font>
      <b/>
      <sz val="20"/>
      <name val="Arial"/>
      <family val="2"/>
    </font>
    <font>
      <b/>
      <sz val="12"/>
      <name val="Arial"/>
      <family val="2"/>
    </font>
    <font>
      <b/>
      <sz val="9"/>
      <name val="Arial"/>
      <family val="2"/>
    </font>
    <font>
      <b/>
      <sz val="12"/>
      <color theme="1"/>
      <name val="Calibri"/>
      <family val="2"/>
      <scheme val="minor"/>
    </font>
    <font>
      <sz val="10"/>
      <color theme="1"/>
      <name val="Calibri"/>
      <family val="2"/>
      <scheme val="minor"/>
    </font>
    <font>
      <b/>
      <sz val="8"/>
      <name val="Arial"/>
      <family val="2"/>
    </font>
    <font>
      <sz val="8"/>
      <name val="Arial"/>
      <family val="2"/>
    </font>
    <font>
      <b/>
      <sz val="8"/>
      <color rgb="FFFFCC00"/>
      <name val="Arial"/>
      <family val="2"/>
    </font>
    <font>
      <sz val="8"/>
      <color theme="1"/>
      <name val="Calibri"/>
      <family val="2"/>
      <scheme val="minor"/>
    </font>
    <font>
      <b/>
      <sz val="8"/>
      <color theme="1"/>
      <name val="Calibri"/>
      <family val="2"/>
      <scheme val="minor"/>
    </font>
    <font>
      <b/>
      <sz val="8"/>
      <color theme="1"/>
      <name val="Calibri"/>
      <family val="2"/>
    </font>
    <font>
      <b/>
      <i/>
      <sz val="8"/>
      <name val="Arial"/>
      <family val="2"/>
    </font>
    <font>
      <b/>
      <i/>
      <sz val="10"/>
      <name val="Arial"/>
      <family val="2"/>
    </font>
    <font>
      <sz val="14"/>
      <color theme="1"/>
      <name val="Arial"/>
      <family val="2"/>
    </font>
    <font>
      <b/>
      <sz val="11"/>
      <color rgb="FFFF0000"/>
      <name val="Arial"/>
      <family val="2"/>
    </font>
    <font>
      <sz val="11"/>
      <color rgb="FFFF0000"/>
      <name val="Arial"/>
      <family val="2"/>
    </font>
  </fonts>
  <fills count="15">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70C0"/>
        <bgColor indexed="64"/>
      </patternFill>
    </fill>
    <fill>
      <patternFill patternType="solid">
        <fgColor indexed="13"/>
        <bgColor indexed="64"/>
      </patternFill>
    </fill>
    <fill>
      <patternFill patternType="solid">
        <fgColor rgb="FF00FF8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C00000"/>
        <bgColor indexed="64"/>
      </patternFill>
    </fill>
    <fill>
      <patternFill patternType="solid">
        <fgColor rgb="FF07AD23"/>
        <bgColor indexed="64"/>
      </patternFill>
    </fill>
  </fills>
  <borders count="79">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thin">
        <color rgb="FF000000"/>
      </right>
      <top style="medium">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rgb="FF000000"/>
      </left>
      <right/>
      <top style="medium">
        <color indexed="64"/>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3">
    <xf numFmtId="0" fontId="0" fillId="0" borderId="0"/>
    <xf numFmtId="0" fontId="1" fillId="0" borderId="0"/>
    <xf numFmtId="9" fontId="10" fillId="0" borderId="0" applyFont="0" applyFill="0" applyBorder="0" applyAlignment="0" applyProtection="0"/>
  </cellStyleXfs>
  <cellXfs count="393">
    <xf numFmtId="0" fontId="0" fillId="0" borderId="0" xfId="0"/>
    <xf numFmtId="0" fontId="0" fillId="0" borderId="0" xfId="0" applyNumberFormat="1"/>
    <xf numFmtId="0" fontId="4" fillId="0" borderId="0" xfId="0" applyNumberFormat="1" applyFont="1"/>
    <xf numFmtId="0" fontId="4" fillId="0" borderId="0" xfId="0" applyNumberFormat="1" applyFont="1" applyAlignment="1">
      <alignment horizontal="right"/>
    </xf>
    <xf numFmtId="0" fontId="4" fillId="0" borderId="32" xfId="0" applyNumberFormat="1" applyFont="1" applyBorder="1"/>
    <xf numFmtId="0" fontId="0" fillId="0" borderId="33" xfId="0" applyNumberFormat="1" applyBorder="1"/>
    <xf numFmtId="0" fontId="0" fillId="0" borderId="34" xfId="0" applyNumberFormat="1" applyBorder="1"/>
    <xf numFmtId="0" fontId="4" fillId="0" borderId="35" xfId="0" applyNumberFormat="1" applyFont="1" applyBorder="1"/>
    <xf numFmtId="0" fontId="0" fillId="0" borderId="36" xfId="0" applyNumberFormat="1" applyBorder="1"/>
    <xf numFmtId="0" fontId="0" fillId="0" borderId="37" xfId="0" applyNumberFormat="1" applyBorder="1"/>
    <xf numFmtId="0" fontId="4" fillId="0" borderId="35" xfId="0" applyNumberFormat="1" applyFont="1" applyBorder="1" applyAlignment="1">
      <alignment horizontal="center"/>
    </xf>
    <xf numFmtId="0" fontId="4" fillId="0" borderId="36" xfId="0" applyNumberFormat="1" applyFont="1" applyBorder="1" applyAlignment="1">
      <alignment horizontal="center"/>
    </xf>
    <xf numFmtId="0" fontId="4" fillId="0" borderId="37" xfId="0" applyNumberFormat="1" applyFont="1" applyBorder="1" applyAlignment="1">
      <alignment horizontal="center"/>
    </xf>
    <xf numFmtId="0" fontId="0" fillId="0" borderId="36" xfId="0" applyNumberFormat="1" applyBorder="1" applyAlignment="1">
      <alignment horizontal="center"/>
    </xf>
    <xf numFmtId="0" fontId="0" fillId="0" borderId="37" xfId="0" applyNumberFormat="1" applyBorder="1" applyAlignment="1">
      <alignment horizontal="center"/>
    </xf>
    <xf numFmtId="0" fontId="1" fillId="0" borderId="0" xfId="1"/>
    <xf numFmtId="0" fontId="6" fillId="7" borderId="38" xfId="1" applyFont="1" applyFill="1" applyBorder="1"/>
    <xf numFmtId="0" fontId="7" fillId="7" borderId="39" xfId="1" applyFont="1" applyFill="1" applyBorder="1" applyAlignment="1">
      <alignment horizontal="center"/>
    </xf>
    <xf numFmtId="0" fontId="6" fillId="7" borderId="40" xfId="1" applyFont="1" applyFill="1" applyBorder="1"/>
    <xf numFmtId="0" fontId="1" fillId="0" borderId="41" xfId="1" applyBorder="1"/>
    <xf numFmtId="0" fontId="7" fillId="0" borderId="42" xfId="1" applyFont="1" applyBorder="1" applyAlignment="1">
      <alignment horizontal="left"/>
    </xf>
    <xf numFmtId="0" fontId="1" fillId="0" borderId="0" xfId="1" applyBorder="1"/>
    <xf numFmtId="0" fontId="8" fillId="0" borderId="42" xfId="1" applyFont="1" applyBorder="1" applyAlignment="1">
      <alignment horizontal="left"/>
    </xf>
    <xf numFmtId="0" fontId="1" fillId="0" borderId="42" xfId="1" applyBorder="1" applyAlignment="1">
      <alignment horizontal="center"/>
    </xf>
    <xf numFmtId="0" fontId="1" fillId="0" borderId="1" xfId="1" applyBorder="1"/>
    <xf numFmtId="0" fontId="1" fillId="0" borderId="43" xfId="1" applyBorder="1"/>
    <xf numFmtId="0" fontId="1" fillId="0" borderId="42" xfId="1" applyBorder="1"/>
    <xf numFmtId="0" fontId="1" fillId="0" borderId="2" xfId="1" applyBorder="1"/>
    <xf numFmtId="0" fontId="1" fillId="0" borderId="43" xfId="1" applyBorder="1" applyAlignment="1">
      <alignment horizontal="left" indent="1"/>
    </xf>
    <xf numFmtId="0" fontId="6" fillId="7" borderId="44" xfId="1" applyFont="1" applyFill="1" applyBorder="1"/>
    <xf numFmtId="0" fontId="1" fillId="0" borderId="45" xfId="1" applyBorder="1"/>
    <xf numFmtId="0" fontId="7" fillId="0" borderId="45" xfId="1" applyFont="1" applyBorder="1" applyAlignment="1">
      <alignment horizontal="left"/>
    </xf>
    <xf numFmtId="0" fontId="1" fillId="0" borderId="45" xfId="1" applyBorder="1" applyAlignment="1">
      <alignment horizontal="center"/>
    </xf>
    <xf numFmtId="0" fontId="1" fillId="0" borderId="45" xfId="1" applyBorder="1" applyAlignment="1">
      <alignment horizontal="left" indent="1"/>
    </xf>
    <xf numFmtId="0" fontId="1" fillId="0" borderId="3" xfId="1" applyBorder="1"/>
    <xf numFmtId="0" fontId="1" fillId="0" borderId="3" xfId="1" applyBorder="1" applyAlignment="1">
      <alignment horizontal="left" indent="1"/>
    </xf>
    <xf numFmtId="0" fontId="4" fillId="0" borderId="0" xfId="0" applyFont="1"/>
    <xf numFmtId="0" fontId="0" fillId="8" borderId="51" xfId="0" applyFill="1" applyBorder="1" applyAlignment="1">
      <alignment vertical="center" wrapText="1"/>
    </xf>
    <xf numFmtId="0" fontId="0" fillId="8" borderId="53" xfId="0" applyFill="1" applyBorder="1" applyAlignment="1">
      <alignment vertical="center" wrapText="1"/>
    </xf>
    <xf numFmtId="0" fontId="0" fillId="8" borderId="55" xfId="0" applyFill="1" applyBorder="1" applyAlignment="1">
      <alignment vertical="center" wrapText="1"/>
    </xf>
    <xf numFmtId="0" fontId="12" fillId="0" borderId="0" xfId="0" applyFont="1"/>
    <xf numFmtId="0" fontId="13" fillId="0" borderId="0" xfId="0" applyFont="1"/>
    <xf numFmtId="0" fontId="0" fillId="8" borderId="46" xfId="0" applyFill="1" applyBorder="1" applyAlignment="1">
      <alignment vertical="center" wrapText="1"/>
    </xf>
    <xf numFmtId="0" fontId="0" fillId="8" borderId="57" xfId="0" applyFill="1" applyBorder="1" applyAlignment="1">
      <alignment vertical="center" wrapText="1"/>
    </xf>
    <xf numFmtId="0" fontId="0" fillId="8" borderId="58" xfId="0" applyFill="1" applyBorder="1" applyAlignment="1">
      <alignment vertical="center" wrapText="1"/>
    </xf>
    <xf numFmtId="0" fontId="0" fillId="8" borderId="1" xfId="0" applyFill="1" applyBorder="1" applyAlignment="1">
      <alignment vertical="center" wrapText="1"/>
    </xf>
    <xf numFmtId="0" fontId="0" fillId="8" borderId="59" xfId="0" applyFill="1" applyBorder="1" applyAlignment="1">
      <alignment vertical="center" wrapText="1"/>
    </xf>
    <xf numFmtId="0" fontId="0" fillId="8" borderId="60" xfId="0" applyFill="1" applyBorder="1" applyAlignment="1">
      <alignment vertical="center" wrapText="1"/>
    </xf>
    <xf numFmtId="0" fontId="0" fillId="8" borderId="61" xfId="0" applyFill="1" applyBorder="1" applyAlignment="1">
      <alignment vertical="center" wrapText="1"/>
    </xf>
    <xf numFmtId="0" fontId="0" fillId="8" borderId="62" xfId="0" applyFill="1" applyBorder="1" applyAlignment="1">
      <alignment vertical="center" wrapText="1"/>
    </xf>
    <xf numFmtId="0" fontId="15" fillId="4" borderId="41" xfId="0" applyFont="1" applyFill="1" applyBorder="1" applyProtection="1">
      <protection locked="0"/>
    </xf>
    <xf numFmtId="0" fontId="15" fillId="4" borderId="0" xfId="0" applyFont="1" applyFill="1" applyBorder="1" applyAlignment="1" applyProtection="1">
      <alignment horizontal="center" vertical="center" wrapText="1"/>
      <protection locked="0"/>
    </xf>
    <xf numFmtId="0" fontId="15" fillId="4" borderId="45" xfId="0" applyFont="1" applyFill="1" applyBorder="1" applyProtection="1">
      <protection locked="0"/>
    </xf>
    <xf numFmtId="0" fontId="15" fillId="0" borderId="11"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right" vertical="center" wrapText="1"/>
      <protection locked="0"/>
    </xf>
    <xf numFmtId="49" fontId="15" fillId="0" borderId="12" xfId="0" applyNumberFormat="1" applyFont="1" applyFill="1" applyBorder="1" applyAlignment="1" applyProtection="1">
      <alignment horizontal="right" vertical="center" wrapText="1"/>
      <protection locked="0"/>
    </xf>
    <xf numFmtId="0" fontId="15" fillId="0" borderId="11" xfId="0" applyFont="1" applyBorder="1" applyAlignment="1" applyProtection="1">
      <alignment horizontal="center" vertical="center" wrapText="1"/>
      <protection locked="0"/>
    </xf>
    <xf numFmtId="0" fontId="15" fillId="0" borderId="12" xfId="0" applyFont="1" applyBorder="1" applyAlignment="1" applyProtection="1">
      <alignment horizontal="right" vertical="center" wrapText="1"/>
      <protection hidden="1"/>
    </xf>
    <xf numFmtId="0" fontId="15" fillId="11" borderId="11" xfId="0" applyFont="1" applyFill="1" applyBorder="1" applyAlignment="1" applyProtection="1">
      <alignment horizontal="center" vertical="center" wrapText="1"/>
      <protection locked="0"/>
    </xf>
    <xf numFmtId="0" fontId="15" fillId="11" borderId="12" xfId="0" applyFont="1" applyFill="1" applyBorder="1" applyAlignment="1" applyProtection="1">
      <alignment horizontal="right" vertical="center" wrapText="1"/>
      <protection hidden="1"/>
    </xf>
    <xf numFmtId="0" fontId="15" fillId="11" borderId="12" xfId="0" applyFont="1" applyFill="1" applyBorder="1" applyAlignment="1" applyProtection="1">
      <alignment horizontal="right" vertical="center" wrapText="1"/>
      <protection locked="0"/>
    </xf>
    <xf numFmtId="0" fontId="15" fillId="0" borderId="12" xfId="0" applyFont="1" applyBorder="1" applyAlignment="1" applyProtection="1">
      <alignment horizontal="right" vertical="center" wrapText="1"/>
      <protection locked="0"/>
    </xf>
    <xf numFmtId="0" fontId="15" fillId="0" borderId="23" xfId="0" applyFont="1" applyBorder="1" applyAlignment="1" applyProtection="1">
      <alignment horizontal="center" vertical="center" wrapText="1"/>
      <protection locked="0"/>
    </xf>
    <xf numFmtId="0" fontId="15" fillId="0" borderId="24" xfId="0" applyFont="1" applyBorder="1" applyAlignment="1" applyProtection="1">
      <alignment horizontal="right" vertical="center" wrapText="1"/>
      <protection locked="0"/>
    </xf>
    <xf numFmtId="0" fontId="15" fillId="3" borderId="41" xfId="0" applyFont="1" applyFill="1" applyBorder="1" applyProtection="1">
      <protection locked="0"/>
    </xf>
    <xf numFmtId="0" fontId="15" fillId="3" borderId="0" xfId="0" applyFont="1" applyFill="1" applyBorder="1" applyAlignment="1" applyProtection="1">
      <alignment horizontal="center" vertical="center" wrapText="1"/>
      <protection locked="0"/>
    </xf>
    <xf numFmtId="0" fontId="15" fillId="3" borderId="45" xfId="0" applyFont="1" applyFill="1" applyBorder="1" applyProtection="1">
      <protection locked="0"/>
    </xf>
    <xf numFmtId="0" fontId="15" fillId="2" borderId="41" xfId="0" applyFont="1" applyFill="1" applyBorder="1" applyProtection="1">
      <protection locked="0"/>
    </xf>
    <xf numFmtId="0" fontId="15" fillId="2" borderId="0" xfId="0" applyFont="1" applyFill="1" applyBorder="1" applyAlignment="1" applyProtection="1">
      <alignment horizontal="center" vertical="center" wrapText="1"/>
      <protection locked="0"/>
    </xf>
    <xf numFmtId="0" fontId="15" fillId="2" borderId="45" xfId="0" applyFont="1" applyFill="1" applyBorder="1" applyProtection="1">
      <protection locked="0"/>
    </xf>
    <xf numFmtId="0" fontId="15" fillId="9" borderId="41" xfId="0" applyFont="1" applyFill="1" applyBorder="1" applyProtection="1">
      <protection locked="0"/>
    </xf>
    <xf numFmtId="0" fontId="15" fillId="9" borderId="0" xfId="0" applyFont="1" applyFill="1" applyBorder="1" applyAlignment="1" applyProtection="1">
      <alignment horizontal="center" vertical="center" wrapText="1"/>
      <protection locked="0"/>
    </xf>
    <xf numFmtId="0" fontId="15" fillId="9" borderId="45" xfId="0" applyFont="1" applyFill="1" applyBorder="1" applyProtection="1">
      <protection locked="0"/>
    </xf>
    <xf numFmtId="0" fontId="15" fillId="9" borderId="1" xfId="0" applyFont="1" applyFill="1" applyBorder="1" applyProtection="1">
      <protection locked="0"/>
    </xf>
    <xf numFmtId="0" fontId="15" fillId="9" borderId="2" xfId="0" applyFont="1" applyFill="1" applyBorder="1" applyAlignment="1" applyProtection="1">
      <alignment horizontal="center" vertical="center" wrapText="1"/>
      <protection locked="0"/>
    </xf>
    <xf numFmtId="0" fontId="15" fillId="9" borderId="3" xfId="0" applyFont="1" applyFill="1" applyBorder="1" applyProtection="1">
      <protection locked="0"/>
    </xf>
    <xf numFmtId="0" fontId="0" fillId="12" borderId="0" xfId="0" applyFill="1" applyBorder="1"/>
    <xf numFmtId="0" fontId="17" fillId="0" borderId="0" xfId="0" applyFont="1"/>
    <xf numFmtId="0" fontId="0" fillId="0" borderId="0" xfId="0" applyAlignment="1">
      <alignment horizontal="left" vertical="center" indent="1"/>
    </xf>
    <xf numFmtId="0" fontId="18" fillId="0" borderId="0" xfId="1" applyFont="1"/>
    <xf numFmtId="0" fontId="19" fillId="0" borderId="0" xfId="1" applyFont="1"/>
    <xf numFmtId="0" fontId="3" fillId="0" borderId="0" xfId="1" applyFont="1"/>
    <xf numFmtId="0" fontId="3" fillId="7" borderId="19" xfId="1" applyFont="1" applyFill="1" applyBorder="1"/>
    <xf numFmtId="0" fontId="1" fillId="7" borderId="64" xfId="1" applyFont="1" applyFill="1" applyBorder="1" applyAlignment="1">
      <alignment horizontal="center"/>
    </xf>
    <xf numFmtId="0" fontId="1" fillId="7" borderId="70" xfId="1" applyFont="1" applyFill="1" applyBorder="1" applyAlignment="1">
      <alignment horizontal="center"/>
    </xf>
    <xf numFmtId="0" fontId="3" fillId="0" borderId="30" xfId="1" applyFont="1" applyBorder="1"/>
    <xf numFmtId="0" fontId="3" fillId="0" borderId="11" xfId="1" applyFont="1" applyBorder="1" applyAlignment="1">
      <alignment horizontal="center"/>
    </xf>
    <xf numFmtId="0" fontId="20" fillId="0" borderId="11" xfId="1" applyFont="1" applyBorder="1" applyAlignment="1">
      <alignment horizontal="center"/>
    </xf>
    <xf numFmtId="0" fontId="3" fillId="0" borderId="12" xfId="1" applyFont="1" applyBorder="1" applyAlignment="1">
      <alignment horizontal="center"/>
    </xf>
    <xf numFmtId="0" fontId="1" fillId="0" borderId="11" xfId="1" applyBorder="1" applyAlignment="1">
      <alignment horizontal="center"/>
    </xf>
    <xf numFmtId="0" fontId="1" fillId="0" borderId="12" xfId="1" applyBorder="1" applyAlignment="1">
      <alignment horizontal="center"/>
    </xf>
    <xf numFmtId="0" fontId="3" fillId="0" borderId="27" xfId="1" applyFont="1" applyBorder="1"/>
    <xf numFmtId="0" fontId="1" fillId="0" borderId="23" xfId="1" applyBorder="1" applyAlignment="1">
      <alignment horizontal="center"/>
    </xf>
    <xf numFmtId="0" fontId="1" fillId="0" borderId="24" xfId="1" applyBorder="1" applyAlignment="1">
      <alignment horizontal="center"/>
    </xf>
    <xf numFmtId="0" fontId="3" fillId="7" borderId="14" xfId="1" applyFont="1" applyFill="1" applyBorder="1"/>
    <xf numFmtId="0" fontId="1" fillId="7" borderId="8" xfId="1" applyFont="1" applyFill="1" applyBorder="1" applyAlignment="1">
      <alignment horizontal="center"/>
    </xf>
    <xf numFmtId="0" fontId="1" fillId="7" borderId="9" xfId="1" applyFont="1" applyFill="1" applyBorder="1" applyAlignment="1">
      <alignment horizontal="center"/>
    </xf>
    <xf numFmtId="0" fontId="3" fillId="0" borderId="26" xfId="1" applyFont="1" applyBorder="1"/>
    <xf numFmtId="0" fontId="3" fillId="0" borderId="64" xfId="1" applyFont="1" applyBorder="1" applyAlignment="1">
      <alignment horizontal="center"/>
    </xf>
    <xf numFmtId="0" fontId="3" fillId="0" borderId="20" xfId="1" applyFont="1" applyBorder="1" applyAlignment="1">
      <alignment horizontal="center"/>
    </xf>
    <xf numFmtId="0" fontId="3" fillId="0" borderId="21" xfId="1" applyFont="1" applyBorder="1" applyAlignment="1">
      <alignment horizontal="center"/>
    </xf>
    <xf numFmtId="0" fontId="3" fillId="0" borderId="13" xfId="1" applyFont="1" applyBorder="1"/>
    <xf numFmtId="0" fontId="3" fillId="0" borderId="17" xfId="1" applyFont="1" applyBorder="1" applyAlignment="1">
      <alignment horizontal="center"/>
    </xf>
    <xf numFmtId="0" fontId="3" fillId="0" borderId="31" xfId="1" applyFont="1" applyBorder="1" applyAlignment="1">
      <alignment horizontal="center"/>
    </xf>
    <xf numFmtId="0" fontId="3" fillId="0" borderId="16" xfId="1" applyFont="1" applyBorder="1" applyAlignment="1">
      <alignment horizontal="center"/>
    </xf>
    <xf numFmtId="0" fontId="1" fillId="0" borderId="27" xfId="1" applyFont="1" applyBorder="1"/>
    <xf numFmtId="0" fontId="1" fillId="0" borderId="23" xfId="1" applyFont="1" applyBorder="1" applyAlignment="1">
      <alignment horizontal="center"/>
    </xf>
    <xf numFmtId="0" fontId="1" fillId="0" borderId="72" xfId="1" applyFont="1" applyBorder="1" applyAlignment="1">
      <alignment horizontal="center"/>
    </xf>
    <xf numFmtId="0" fontId="1" fillId="0" borderId="24" xfId="1" applyFont="1" applyBorder="1" applyAlignment="1">
      <alignment horizontal="center"/>
    </xf>
    <xf numFmtId="0" fontId="1" fillId="0" borderId="27" xfId="1" applyBorder="1"/>
    <xf numFmtId="0" fontId="1" fillId="0" borderId="23" xfId="1" applyBorder="1"/>
    <xf numFmtId="0" fontId="1" fillId="0" borderId="24" xfId="1" applyBorder="1"/>
    <xf numFmtId="0" fontId="3" fillId="0" borderId="0" xfId="1" applyFont="1" applyAlignment="1">
      <alignment horizontal="center"/>
    </xf>
    <xf numFmtId="0" fontId="0" fillId="0" borderId="0" xfId="0" applyBorder="1"/>
    <xf numFmtId="0" fontId="0" fillId="0" borderId="63" xfId="0" applyBorder="1" applyAlignment="1">
      <alignment wrapText="1"/>
    </xf>
    <xf numFmtId="0" fontId="0" fillId="0" borderId="47" xfId="0" applyBorder="1" applyAlignment="1">
      <alignment wrapText="1"/>
    </xf>
    <xf numFmtId="0" fontId="21" fillId="0" borderId="30" xfId="0" applyFont="1" applyBorder="1" applyAlignment="1">
      <alignment horizontal="center"/>
    </xf>
    <xf numFmtId="0" fontId="0" fillId="0" borderId="11" xfId="0" applyBorder="1" applyAlignment="1">
      <alignment wrapText="1"/>
    </xf>
    <xf numFmtId="0" fontId="0" fillId="0" borderId="11" xfId="0" applyBorder="1"/>
    <xf numFmtId="0" fontId="0" fillId="0" borderId="45" xfId="0" applyBorder="1"/>
    <xf numFmtId="0" fontId="21" fillId="0" borderId="30" xfId="0" applyFont="1" applyBorder="1"/>
    <xf numFmtId="0" fontId="21" fillId="0" borderId="30" xfId="0" applyFont="1" applyBorder="1" applyAlignment="1">
      <alignment horizontal="center" vertical="center" wrapText="1"/>
    </xf>
    <xf numFmtId="0" fontId="0" fillId="0" borderId="41" xfId="0" applyBorder="1"/>
    <xf numFmtId="0" fontId="0" fillId="0" borderId="0" xfId="0" applyBorder="1" applyAlignment="1">
      <alignment horizontal="right"/>
    </xf>
    <xf numFmtId="0" fontId="0" fillId="0" borderId="46" xfId="0" applyBorder="1"/>
    <xf numFmtId="0" fontId="0" fillId="0" borderId="63" xfId="0" applyBorder="1"/>
    <xf numFmtId="0" fontId="0" fillId="0" borderId="47" xfId="0" applyBorder="1"/>
    <xf numFmtId="0" fontId="0" fillId="0" borderId="73" xfId="0" applyBorder="1"/>
    <xf numFmtId="0" fontId="0" fillId="0" borderId="74" xfId="0" applyBorder="1"/>
    <xf numFmtId="0" fontId="0" fillId="0" borderId="9" xfId="0" applyBorder="1"/>
    <xf numFmtId="0" fontId="0" fillId="0" borderId="5" xfId="0" applyBorder="1"/>
    <xf numFmtId="0" fontId="0" fillId="0" borderId="1" xfId="0" applyBorder="1"/>
    <xf numFmtId="0" fontId="0" fillId="0" borderId="2" xfId="0" applyBorder="1"/>
    <xf numFmtId="0" fontId="0" fillId="0" borderId="3" xfId="0" applyBorder="1"/>
    <xf numFmtId="0" fontId="0" fillId="0" borderId="0" xfId="0" applyBorder="1" applyAlignment="1">
      <alignment horizontal="left"/>
    </xf>
    <xf numFmtId="0" fontId="0" fillId="0" borderId="11" xfId="0" applyBorder="1" applyAlignment="1">
      <alignment horizontal="center"/>
    </xf>
    <xf numFmtId="0" fontId="0" fillId="0" borderId="11" xfId="0" applyFill="1" applyBorder="1" applyAlignment="1">
      <alignment horizontal="center"/>
    </xf>
    <xf numFmtId="0" fontId="22" fillId="0" borderId="11" xfId="0" applyFont="1" applyBorder="1"/>
    <xf numFmtId="0" fontId="22" fillId="0" borderId="12" xfId="0" applyFont="1" applyBorder="1"/>
    <xf numFmtId="165" fontId="0" fillId="0" borderId="11" xfId="2" applyNumberFormat="1" applyFont="1" applyBorder="1"/>
    <xf numFmtId="164" fontId="0" fillId="0" borderId="12" xfId="0" applyNumberFormat="1" applyBorder="1"/>
    <xf numFmtId="0" fontId="0" fillId="0" borderId="2" xfId="0" applyBorder="1" applyAlignment="1">
      <alignment horizontal="right"/>
    </xf>
    <xf numFmtId="0" fontId="0" fillId="0" borderId="23" xfId="0" applyBorder="1"/>
    <xf numFmtId="165" fontId="0" fillId="0" borderId="23" xfId="2" applyNumberFormat="1" applyFont="1" applyBorder="1"/>
    <xf numFmtId="164" fontId="0" fillId="0" borderId="24" xfId="0" applyNumberFormat="1" applyBorder="1"/>
    <xf numFmtId="0" fontId="4" fillId="0" borderId="30" xfId="0" applyFont="1" applyBorder="1" applyAlignment="1">
      <alignment horizontal="center"/>
    </xf>
    <xf numFmtId="0" fontId="21" fillId="11" borderId="26" xfId="0" applyFont="1" applyFill="1" applyBorder="1" applyAlignment="1">
      <alignment horizontal="center" vertical="center" wrapText="1"/>
    </xf>
    <xf numFmtId="0" fontId="0" fillId="11" borderId="20" xfId="0" applyFill="1" applyBorder="1" applyAlignment="1">
      <alignment vertical="center"/>
    </xf>
    <xf numFmtId="0" fontId="0" fillId="11" borderId="20" xfId="0" applyFill="1" applyBorder="1" applyAlignment="1">
      <alignment horizontal="center" vertical="center" wrapText="1"/>
    </xf>
    <xf numFmtId="0" fontId="11" fillId="0" borderId="0" xfId="0" applyFont="1"/>
    <xf numFmtId="0" fontId="23" fillId="0" borderId="0" xfId="1" applyFont="1" applyAlignment="1">
      <alignment horizontal="left"/>
    </xf>
    <xf numFmtId="0" fontId="24" fillId="0" borderId="0" xfId="1" applyFont="1"/>
    <xf numFmtId="0" fontId="25" fillId="13" borderId="26" xfId="1" applyFont="1" applyFill="1" applyBorder="1" applyAlignment="1">
      <alignment horizontal="left"/>
    </xf>
    <xf numFmtId="0" fontId="24" fillId="3" borderId="20" xfId="1" applyFont="1" applyFill="1" applyBorder="1" applyAlignment="1">
      <alignment horizontal="center"/>
    </xf>
    <xf numFmtId="0" fontId="24" fillId="3" borderId="21" xfId="1" applyFont="1" applyFill="1" applyBorder="1" applyAlignment="1">
      <alignment horizontal="center"/>
    </xf>
    <xf numFmtId="0" fontId="23" fillId="0" borderId="30" xfId="1" applyFont="1" applyBorder="1" applyAlignment="1">
      <alignment horizontal="left"/>
    </xf>
    <xf numFmtId="0" fontId="23" fillId="0" borderId="11" xfId="1" applyFont="1" applyBorder="1" applyAlignment="1">
      <alignment horizontal="center"/>
    </xf>
    <xf numFmtId="0" fontId="23" fillId="0" borderId="12" xfId="1" applyFont="1" applyBorder="1" applyAlignment="1">
      <alignment horizontal="center"/>
    </xf>
    <xf numFmtId="0" fontId="24" fillId="0" borderId="30" xfId="1" applyFont="1" applyBorder="1" applyAlignment="1">
      <alignment horizontal="left"/>
    </xf>
    <xf numFmtId="0" fontId="26" fillId="0" borderId="0" xfId="0" applyFont="1"/>
    <xf numFmtId="0" fontId="26" fillId="0" borderId="25" xfId="0" applyFont="1" applyBorder="1" applyAlignment="1">
      <alignment horizontal="center"/>
    </xf>
    <xf numFmtId="0" fontId="27" fillId="0" borderId="0" xfId="0" applyFont="1" applyBorder="1"/>
    <xf numFmtId="0" fontId="26" fillId="0" borderId="0" xfId="0" applyFont="1" applyBorder="1" applyAlignment="1">
      <alignment horizontal="center"/>
    </xf>
    <xf numFmtId="0" fontId="26" fillId="0" borderId="0" xfId="0" applyFont="1" applyBorder="1"/>
    <xf numFmtId="0" fontId="26" fillId="0" borderId="0" xfId="0" applyFont="1" applyBorder="1" applyAlignment="1">
      <alignment horizontal="left"/>
    </xf>
    <xf numFmtId="0" fontId="26" fillId="0" borderId="0" xfId="0" applyFont="1" applyBorder="1" applyAlignment="1">
      <alignment horizontal="right"/>
    </xf>
    <xf numFmtId="0" fontId="26" fillId="0" borderId="0" xfId="0" applyFont="1" applyFill="1" applyBorder="1"/>
    <xf numFmtId="0" fontId="26" fillId="0" borderId="7" xfId="0" applyFont="1" applyBorder="1" applyAlignment="1">
      <alignment horizontal="center" vertical="center"/>
    </xf>
    <xf numFmtId="0" fontId="27" fillId="0" borderId="46" xfId="0" applyFont="1" applyBorder="1"/>
    <xf numFmtId="0" fontId="26" fillId="0" borderId="47" xfId="0" applyFont="1" applyBorder="1" applyAlignment="1">
      <alignment horizontal="center"/>
    </xf>
    <xf numFmtId="0" fontId="26" fillId="0" borderId="63" xfId="0" applyFont="1" applyBorder="1"/>
    <xf numFmtId="0" fontId="26" fillId="0" borderId="47" xfId="0" applyFont="1" applyBorder="1"/>
    <xf numFmtId="9" fontId="23" fillId="0" borderId="11" xfId="1" applyNumberFormat="1" applyFont="1" applyBorder="1" applyAlignment="1">
      <alignment horizontal="center"/>
    </xf>
    <xf numFmtId="0" fontId="0" fillId="0" borderId="7" xfId="0" applyBorder="1" applyAlignment="1">
      <alignment horizontal="center" vertical="center"/>
    </xf>
    <xf numFmtId="0" fontId="26" fillId="0" borderId="41" xfId="0" applyFont="1" applyBorder="1" applyAlignment="1">
      <alignment horizontal="center"/>
    </xf>
    <xf numFmtId="0" fontId="27" fillId="0" borderId="45" xfId="0" applyFont="1" applyBorder="1"/>
    <xf numFmtId="0" fontId="26" fillId="0" borderId="45" xfId="0" applyFont="1" applyBorder="1"/>
    <xf numFmtId="0" fontId="23" fillId="0" borderId="30" xfId="1" applyFont="1" applyFill="1" applyBorder="1" applyAlignment="1">
      <alignment horizontal="left"/>
    </xf>
    <xf numFmtId="0" fontId="23" fillId="0" borderId="11" xfId="1" applyFont="1" applyFill="1" applyBorder="1" applyAlignment="1">
      <alignment horizontal="center"/>
    </xf>
    <xf numFmtId="0" fontId="23" fillId="0" borderId="12" xfId="1" applyFont="1" applyFill="1" applyBorder="1" applyAlignment="1">
      <alignment horizontal="center"/>
    </xf>
    <xf numFmtId="0" fontId="27" fillId="0" borderId="41" xfId="0" applyFont="1" applyBorder="1"/>
    <xf numFmtId="9" fontId="23" fillId="0" borderId="11" xfId="1" applyNumberFormat="1" applyFont="1" applyFill="1" applyBorder="1" applyAlignment="1">
      <alignment horizontal="center"/>
    </xf>
    <xf numFmtId="0" fontId="27" fillId="0" borderId="1" xfId="0" applyFont="1" applyBorder="1"/>
    <xf numFmtId="0" fontId="27" fillId="0" borderId="3" xfId="0" applyFont="1" applyBorder="1"/>
    <xf numFmtId="0" fontId="26" fillId="0" borderId="2" xfId="0" applyFont="1" applyBorder="1"/>
    <xf numFmtId="0" fontId="26" fillId="0" borderId="3" xfId="0" applyFont="1" applyBorder="1"/>
    <xf numFmtId="0" fontId="26" fillId="0" borderId="0" xfId="0" applyFont="1" applyAlignment="1">
      <alignment horizontal="left"/>
    </xf>
    <xf numFmtId="0" fontId="26" fillId="0" borderId="0" xfId="0" applyFont="1" applyAlignment="1">
      <alignment horizontal="right"/>
    </xf>
    <xf numFmtId="0" fontId="26" fillId="0" borderId="0" xfId="0" applyFont="1" applyAlignment="1">
      <alignment horizontal="center"/>
    </xf>
    <xf numFmtId="0" fontId="28" fillId="0" borderId="0" xfId="0" applyFont="1" applyAlignment="1">
      <alignment horizontal="center"/>
    </xf>
    <xf numFmtId="0" fontId="24" fillId="0" borderId="0" xfId="1" applyFont="1" applyFill="1"/>
    <xf numFmtId="0" fontId="1" fillId="0" borderId="0" xfId="1" applyFill="1"/>
    <xf numFmtId="0" fontId="29" fillId="0" borderId="27" xfId="1" applyFont="1" applyBorder="1" applyAlignment="1">
      <alignment horizontal="left"/>
    </xf>
    <xf numFmtId="0" fontId="23" fillId="0" borderId="23" xfId="1" applyFont="1" applyBorder="1" applyAlignment="1">
      <alignment horizontal="center"/>
    </xf>
    <xf numFmtId="0" fontId="23" fillId="0" borderId="24" xfId="1" applyFont="1" applyBorder="1" applyAlignment="1">
      <alignment horizontal="center"/>
    </xf>
    <xf numFmtId="0" fontId="23" fillId="0" borderId="0" xfId="1" applyFont="1" applyAlignment="1">
      <alignment horizontal="center"/>
    </xf>
    <xf numFmtId="0" fontId="3" fillId="0" borderId="4" xfId="1" applyFont="1" applyBorder="1" applyAlignment="1">
      <alignment horizontal="center"/>
    </xf>
    <xf numFmtId="0" fontId="1" fillId="0" borderId="12" xfId="1" applyFont="1" applyBorder="1" applyAlignment="1">
      <alignment horizontal="center"/>
    </xf>
    <xf numFmtId="0" fontId="1" fillId="0" borderId="16" xfId="1" applyFont="1" applyBorder="1" applyAlignment="1">
      <alignment horizontal="center"/>
    </xf>
    <xf numFmtId="0" fontId="3" fillId="0" borderId="29" xfId="1" applyFont="1" applyBorder="1" applyAlignment="1">
      <alignment horizontal="center"/>
    </xf>
    <xf numFmtId="0" fontId="3" fillId="0" borderId="15" xfId="1" applyFont="1" applyBorder="1"/>
    <xf numFmtId="0" fontId="3" fillId="0" borderId="5" xfId="1" applyFont="1" applyBorder="1" applyAlignment="1">
      <alignment horizontal="center"/>
    </xf>
    <xf numFmtId="0" fontId="1" fillId="0" borderId="17" xfId="1" applyFont="1" applyBorder="1" applyAlignment="1">
      <alignment horizontal="center"/>
    </xf>
    <xf numFmtId="0" fontId="1" fillId="0" borderId="11" xfId="1" applyFill="1" applyBorder="1" applyAlignment="1">
      <alignment horizontal="center"/>
    </xf>
    <xf numFmtId="0" fontId="0" fillId="2" borderId="20" xfId="0" applyFill="1" applyBorder="1" applyAlignment="1">
      <alignment vertical="center" wrapText="1"/>
    </xf>
    <xf numFmtId="0" fontId="0" fillId="2" borderId="11" xfId="0" applyFill="1" applyBorder="1" applyAlignment="1">
      <alignment vertical="center" wrapText="1"/>
    </xf>
    <xf numFmtId="0" fontId="0" fillId="2" borderId="4" xfId="0" applyFill="1" applyBorder="1"/>
    <xf numFmtId="0" fontId="0" fillId="2" borderId="11" xfId="0" applyFill="1" applyBorder="1"/>
    <xf numFmtId="0" fontId="0" fillId="2" borderId="23" xfId="0" applyFill="1" applyBorder="1" applyAlignment="1">
      <alignment vertical="center" wrapText="1"/>
    </xf>
    <xf numFmtId="0" fontId="0" fillId="2" borderId="23" xfId="0" applyFill="1" applyBorder="1"/>
    <xf numFmtId="0" fontId="0" fillId="14" borderId="20" xfId="0" applyFill="1" applyBorder="1" applyAlignment="1">
      <alignment vertical="center" wrapText="1"/>
    </xf>
    <xf numFmtId="0" fontId="0" fillId="14" borderId="64" xfId="0" applyFill="1" applyBorder="1"/>
    <xf numFmtId="0" fontId="0" fillId="14" borderId="11" xfId="0" applyFill="1" applyBorder="1" applyAlignment="1">
      <alignment vertical="center" wrapText="1"/>
    </xf>
    <xf numFmtId="0" fontId="0" fillId="14" borderId="4" xfId="0" applyFill="1" applyBorder="1"/>
    <xf numFmtId="0" fontId="0" fillId="14" borderId="11" xfId="0" applyFill="1" applyBorder="1"/>
    <xf numFmtId="0" fontId="0" fillId="14" borderId="54" xfId="0" applyFill="1" applyBorder="1" applyAlignment="1">
      <alignment vertical="center" wrapText="1"/>
    </xf>
    <xf numFmtId="0" fontId="0" fillId="14" borderId="52" xfId="0" applyFill="1" applyBorder="1" applyAlignment="1">
      <alignment vertical="center" wrapText="1"/>
    </xf>
    <xf numFmtId="0" fontId="0" fillId="14" borderId="23" xfId="0" applyFill="1" applyBorder="1" applyAlignment="1">
      <alignment vertical="center" wrapText="1"/>
    </xf>
    <xf numFmtId="0" fontId="0" fillId="14" borderId="23" xfId="0" applyFill="1" applyBorder="1"/>
    <xf numFmtId="0" fontId="2" fillId="14" borderId="17" xfId="1" applyFont="1" applyFill="1" applyBorder="1" applyAlignment="1">
      <alignment horizontal="left"/>
    </xf>
    <xf numFmtId="0" fontId="0" fillId="14" borderId="50" xfId="0" applyFill="1" applyBorder="1" applyAlignment="1">
      <alignment vertical="center" wrapText="1"/>
    </xf>
    <xf numFmtId="0" fontId="0" fillId="14" borderId="49" xfId="0" applyFill="1" applyBorder="1" applyAlignment="1">
      <alignment vertical="center" wrapText="1"/>
    </xf>
    <xf numFmtId="0" fontId="0" fillId="14" borderId="48" xfId="0" applyFill="1" applyBorder="1" applyAlignment="1">
      <alignment vertical="center" wrapText="1"/>
    </xf>
    <xf numFmtId="0" fontId="0" fillId="14" borderId="0" xfId="0" applyFill="1" applyBorder="1"/>
    <xf numFmtId="0" fontId="0" fillId="14" borderId="17" xfId="0" applyFill="1" applyBorder="1"/>
    <xf numFmtId="0" fontId="0" fillId="14" borderId="67" xfId="0" applyFill="1" applyBorder="1" applyAlignment="1">
      <alignment vertical="center" wrapText="1"/>
    </xf>
    <xf numFmtId="0" fontId="0" fillId="14" borderId="66" xfId="0" applyFill="1" applyBorder="1" applyAlignment="1">
      <alignment vertical="center" wrapText="1"/>
    </xf>
    <xf numFmtId="0" fontId="0" fillId="14" borderId="56" xfId="0" applyFill="1" applyBorder="1" applyAlignment="1">
      <alignment vertical="center" wrapText="1"/>
    </xf>
    <xf numFmtId="0" fontId="0" fillId="14" borderId="70" xfId="0" applyFill="1" applyBorder="1"/>
    <xf numFmtId="0" fontId="0" fillId="14" borderId="5" xfId="0" applyFill="1" applyBorder="1"/>
    <xf numFmtId="0" fontId="0" fillId="14" borderId="16" xfId="0" applyFill="1" applyBorder="1"/>
    <xf numFmtId="0" fontId="0" fillId="14" borderId="69" xfId="0" applyFill="1" applyBorder="1" applyAlignment="1">
      <alignment vertical="center" wrapText="1"/>
    </xf>
    <xf numFmtId="0" fontId="0" fillId="6" borderId="20" xfId="0" applyFill="1" applyBorder="1" applyAlignment="1">
      <alignment vertical="center" wrapText="1"/>
    </xf>
    <xf numFmtId="0" fontId="0" fillId="6" borderId="11" xfId="0" applyFill="1" applyBorder="1" applyAlignment="1">
      <alignment vertical="center" wrapText="1"/>
    </xf>
    <xf numFmtId="0" fontId="0" fillId="6" borderId="4" xfId="0" applyFill="1" applyBorder="1"/>
    <xf numFmtId="0" fontId="0" fillId="6" borderId="11" xfId="0" applyFill="1" applyBorder="1"/>
    <xf numFmtId="0" fontId="0" fillId="6" borderId="17" xfId="0" applyFill="1" applyBorder="1" applyAlignment="1"/>
    <xf numFmtId="0" fontId="0" fillId="6" borderId="4" xfId="0" applyFill="1" applyBorder="1" applyAlignment="1"/>
    <xf numFmtId="0" fontId="0" fillId="6" borderId="23" xfId="0" applyFill="1" applyBorder="1" applyAlignment="1">
      <alignment vertical="center" wrapText="1"/>
    </xf>
    <xf numFmtId="0" fontId="0" fillId="6" borderId="23" xfId="0" applyFill="1" applyBorder="1"/>
    <xf numFmtId="0" fontId="0" fillId="6" borderId="50" xfId="0" applyFill="1" applyBorder="1" applyAlignment="1">
      <alignment vertical="center" wrapText="1"/>
    </xf>
    <xf numFmtId="0" fontId="0" fillId="6" borderId="49" xfId="0" applyFill="1" applyBorder="1" applyAlignment="1">
      <alignment vertical="center" wrapText="1"/>
    </xf>
    <xf numFmtId="0" fontId="0" fillId="6" borderId="48" xfId="0" applyFill="1" applyBorder="1" applyAlignment="1">
      <alignment vertical="center" wrapText="1"/>
    </xf>
    <xf numFmtId="0" fontId="0" fillId="6" borderId="0" xfId="0" applyFill="1" applyBorder="1"/>
    <xf numFmtId="0" fontId="0" fillId="6" borderId="17" xfId="0" applyFill="1" applyBorder="1"/>
    <xf numFmtId="0" fontId="0" fillId="6" borderId="67" xfId="0" applyFill="1" applyBorder="1" applyAlignment="1">
      <alignment vertical="center" wrapText="1"/>
    </xf>
    <xf numFmtId="0" fontId="0" fillId="6" borderId="66" xfId="0" applyFill="1" applyBorder="1" applyAlignment="1">
      <alignment vertical="center" wrapText="1"/>
    </xf>
    <xf numFmtId="0" fontId="0" fillId="6" borderId="56" xfId="0" applyFill="1" applyBorder="1" applyAlignment="1">
      <alignment vertical="center" wrapText="1"/>
    </xf>
    <xf numFmtId="0" fontId="0" fillId="6" borderId="2" xfId="0" applyFill="1" applyBorder="1"/>
    <xf numFmtId="0" fontId="0" fillId="6" borderId="5" xfId="0" applyFill="1" applyBorder="1"/>
    <xf numFmtId="0" fontId="0" fillId="6" borderId="16" xfId="0" applyFill="1" applyBorder="1"/>
    <xf numFmtId="0" fontId="0" fillId="6" borderId="45" xfId="0" applyFill="1" applyBorder="1"/>
    <xf numFmtId="0" fontId="0" fillId="6" borderId="69" xfId="0" applyFill="1" applyBorder="1" applyAlignment="1">
      <alignment vertical="center" wrapText="1"/>
    </xf>
    <xf numFmtId="0" fontId="0" fillId="6" borderId="71" xfId="0" applyFill="1" applyBorder="1"/>
    <xf numFmtId="0" fontId="0" fillId="6" borderId="3" xfId="0" applyFill="1" applyBorder="1"/>
    <xf numFmtId="0" fontId="0" fillId="2" borderId="17" xfId="0" applyFill="1" applyBorder="1" applyAlignment="1"/>
    <xf numFmtId="0" fontId="0" fillId="2" borderId="4" xfId="0" applyFill="1" applyBorder="1" applyAlignment="1"/>
    <xf numFmtId="0" fontId="0" fillId="2" borderId="50" xfId="0" applyFill="1" applyBorder="1" applyAlignment="1">
      <alignment vertical="center" wrapText="1"/>
    </xf>
    <xf numFmtId="0" fontId="0" fillId="2" borderId="49" xfId="0" applyFill="1" applyBorder="1" applyAlignment="1">
      <alignment vertical="center" wrapText="1"/>
    </xf>
    <xf numFmtId="0" fontId="0" fillId="2" borderId="48" xfId="0" applyFill="1" applyBorder="1" applyAlignment="1">
      <alignment vertical="center" wrapText="1"/>
    </xf>
    <xf numFmtId="0" fontId="0" fillId="2" borderId="0" xfId="0" applyFill="1" applyBorder="1"/>
    <xf numFmtId="0" fontId="0" fillId="2" borderId="17" xfId="0" applyFill="1" applyBorder="1"/>
    <xf numFmtId="0" fontId="0" fillId="2" borderId="67" xfId="0" applyFill="1" applyBorder="1" applyAlignment="1">
      <alignment vertical="center" wrapText="1"/>
    </xf>
    <xf numFmtId="0" fontId="0" fillId="2" borderId="66" xfId="0" applyFill="1" applyBorder="1" applyAlignment="1">
      <alignment vertical="center" wrapText="1"/>
    </xf>
    <xf numFmtId="0" fontId="0" fillId="2" borderId="56" xfId="0" applyFill="1" applyBorder="1" applyAlignment="1">
      <alignment vertical="center" wrapText="1"/>
    </xf>
    <xf numFmtId="0" fontId="0" fillId="2" borderId="2" xfId="0" applyFill="1" applyBorder="1"/>
    <xf numFmtId="0" fontId="0" fillId="2" borderId="5" xfId="0" applyFill="1" applyBorder="1"/>
    <xf numFmtId="0" fontId="0" fillId="2" borderId="16" xfId="0" applyFill="1" applyBorder="1"/>
    <xf numFmtId="0" fontId="0" fillId="2" borderId="45" xfId="0" applyFill="1" applyBorder="1"/>
    <xf numFmtId="0" fontId="0" fillId="2" borderId="69" xfId="0" applyFill="1" applyBorder="1" applyAlignment="1">
      <alignment vertical="center" wrapText="1"/>
    </xf>
    <xf numFmtId="0" fontId="0" fillId="2" borderId="71" xfId="0" applyFill="1" applyBorder="1"/>
    <xf numFmtId="0" fontId="0" fillId="2" borderId="3" xfId="0" applyFill="1" applyBorder="1"/>
    <xf numFmtId="0" fontId="5" fillId="0" borderId="0" xfId="1" applyFont="1" applyAlignment="1"/>
    <xf numFmtId="0" fontId="1" fillId="5" borderId="41" xfId="1" applyFill="1" applyBorder="1"/>
    <xf numFmtId="0" fontId="6" fillId="12" borderId="38" xfId="1" applyFont="1" applyFill="1" applyBorder="1"/>
    <xf numFmtId="0" fontId="7" fillId="12" borderId="39" xfId="1" applyFont="1" applyFill="1" applyBorder="1" applyAlignment="1">
      <alignment horizontal="center"/>
    </xf>
    <xf numFmtId="0" fontId="7" fillId="0" borderId="42" xfId="1" applyFont="1" applyBorder="1" applyAlignment="1">
      <alignment horizontal="center"/>
    </xf>
    <xf numFmtId="0" fontId="7" fillId="5" borderId="42" xfId="1" applyFont="1" applyFill="1" applyBorder="1" applyAlignment="1">
      <alignment horizontal="left"/>
    </xf>
    <xf numFmtId="0" fontId="8" fillId="5" borderId="42" xfId="1" applyFont="1" applyFill="1" applyBorder="1" applyAlignment="1">
      <alignment horizontal="left"/>
    </xf>
    <xf numFmtId="0" fontId="1" fillId="5" borderId="42" xfId="1" applyFill="1" applyBorder="1" applyAlignment="1">
      <alignment horizontal="center"/>
    </xf>
    <xf numFmtId="0" fontId="1" fillId="5" borderId="42" xfId="1" applyFill="1" applyBorder="1"/>
    <xf numFmtId="0" fontId="1" fillId="5" borderId="1" xfId="1" applyFill="1" applyBorder="1"/>
    <xf numFmtId="0" fontId="1" fillId="5" borderId="43" xfId="1" applyFill="1" applyBorder="1"/>
    <xf numFmtId="0" fontId="0" fillId="0" borderId="0" xfId="0" applyAlignment="1"/>
    <xf numFmtId="0" fontId="0" fillId="14" borderId="29" xfId="0" applyFill="1" applyBorder="1"/>
    <xf numFmtId="0" fontId="0" fillId="14" borderId="17" xfId="0" applyFill="1" applyBorder="1" applyAlignment="1">
      <alignment vertical="center" wrapText="1"/>
    </xf>
    <xf numFmtId="0" fontId="0" fillId="14" borderId="31" xfId="0" applyFill="1" applyBorder="1"/>
    <xf numFmtId="0" fontId="0" fillId="14" borderId="74" xfId="0" applyFill="1" applyBorder="1"/>
    <xf numFmtId="0" fontId="0" fillId="14" borderId="8" xfId="0" applyFill="1" applyBorder="1"/>
    <xf numFmtId="0" fontId="0" fillId="6" borderId="29" xfId="0" applyFill="1" applyBorder="1"/>
    <xf numFmtId="0" fontId="0" fillId="6" borderId="72" xfId="0" applyFill="1" applyBorder="1"/>
    <xf numFmtId="0" fontId="0" fillId="6" borderId="77" xfId="0" applyFill="1" applyBorder="1"/>
    <xf numFmtId="0" fontId="0" fillId="6" borderId="78" xfId="0" applyFill="1" applyBorder="1"/>
    <xf numFmtId="0" fontId="14" fillId="0" borderId="0" xfId="0" applyFont="1"/>
    <xf numFmtId="0" fontId="31" fillId="0" borderId="0" xfId="0" applyFont="1"/>
    <xf numFmtId="16" fontId="0" fillId="8" borderId="57" xfId="0" applyNumberFormat="1" applyFill="1" applyBorder="1" applyAlignment="1">
      <alignment vertical="center" wrapText="1"/>
    </xf>
    <xf numFmtId="16" fontId="0" fillId="8" borderId="60" xfId="0" applyNumberFormat="1" applyFill="1" applyBorder="1" applyAlignment="1">
      <alignment vertical="center" wrapText="1"/>
    </xf>
    <xf numFmtId="0" fontId="32" fillId="12" borderId="0" xfId="0" applyFont="1" applyFill="1"/>
    <xf numFmtId="16" fontId="0" fillId="8" borderId="51" xfId="0" applyNumberFormat="1" applyFill="1" applyBorder="1" applyAlignment="1">
      <alignment vertical="center" wrapText="1"/>
    </xf>
    <xf numFmtId="0" fontId="33" fillId="8" borderId="51" xfId="0" applyFont="1" applyFill="1" applyBorder="1" applyAlignment="1">
      <alignment horizontal="right" vertical="center" wrapText="1"/>
    </xf>
    <xf numFmtId="0" fontId="7" fillId="2" borderId="38" xfId="1" applyFont="1" applyFill="1" applyBorder="1" applyAlignment="1">
      <alignment horizontal="center"/>
    </xf>
    <xf numFmtId="0" fontId="7" fillId="2" borderId="41" xfId="1" applyFont="1" applyFill="1" applyBorder="1" applyAlignment="1">
      <alignment horizontal="left"/>
    </xf>
    <xf numFmtId="0" fontId="8" fillId="2" borderId="41" xfId="1" applyFont="1" applyFill="1" applyBorder="1" applyAlignment="1">
      <alignment horizontal="left"/>
    </xf>
    <xf numFmtId="0" fontId="1" fillId="2" borderId="41" xfId="1" applyFill="1" applyBorder="1" applyAlignment="1">
      <alignment horizontal="center"/>
    </xf>
    <xf numFmtId="0" fontId="1" fillId="2" borderId="41" xfId="1" applyFill="1" applyBorder="1"/>
    <xf numFmtId="0" fontId="1" fillId="2" borderId="41" xfId="1" applyFill="1" applyBorder="1" applyAlignment="1">
      <alignment horizontal="left" indent="1"/>
    </xf>
    <xf numFmtId="0" fontId="7" fillId="2" borderId="0" xfId="1" applyFont="1" applyFill="1" applyBorder="1" applyAlignment="1">
      <alignment horizontal="left"/>
    </xf>
    <xf numFmtId="0" fontId="1" fillId="2" borderId="0" xfId="1" applyFill="1" applyBorder="1" applyAlignment="1">
      <alignment horizontal="center"/>
    </xf>
    <xf numFmtId="0" fontId="1" fillId="2" borderId="0" xfId="1" applyFill="1" applyBorder="1" applyAlignment="1">
      <alignment horizontal="left" indent="1"/>
    </xf>
    <xf numFmtId="0" fontId="1" fillId="2" borderId="2" xfId="1" applyFill="1" applyBorder="1" applyAlignment="1">
      <alignment horizontal="left" indent="1"/>
    </xf>
    <xf numFmtId="0" fontId="6" fillId="2" borderId="63" xfId="1" applyFont="1" applyFill="1" applyBorder="1" applyAlignment="1">
      <alignment horizontal="center" vertical="center" wrapText="1"/>
    </xf>
    <xf numFmtId="0" fontId="6" fillId="2" borderId="0"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left"/>
    </xf>
    <xf numFmtId="0" fontId="6" fillId="7" borderId="46" xfId="1" applyFont="1" applyFill="1" applyBorder="1" applyAlignment="1">
      <alignment horizontal="center" vertical="center" wrapText="1"/>
    </xf>
    <xf numFmtId="0" fontId="6" fillId="7" borderId="47" xfId="1" applyFont="1" applyFill="1" applyBorder="1" applyAlignment="1">
      <alignment horizontal="center" vertical="center" wrapText="1"/>
    </xf>
    <xf numFmtId="0" fontId="6" fillId="7" borderId="41" xfId="1" applyFont="1" applyFill="1" applyBorder="1" applyAlignment="1">
      <alignment horizontal="center" vertical="center" wrapText="1"/>
    </xf>
    <xf numFmtId="0" fontId="6" fillId="7" borderId="45" xfId="1" applyFont="1" applyFill="1" applyBorder="1" applyAlignment="1">
      <alignment horizontal="center" vertical="center" wrapText="1"/>
    </xf>
    <xf numFmtId="0" fontId="6" fillId="7" borderId="1" xfId="1" applyFont="1" applyFill="1" applyBorder="1" applyAlignment="1">
      <alignment horizontal="center" vertical="center" wrapText="1"/>
    </xf>
    <xf numFmtId="0" fontId="6" fillId="7" borderId="3" xfId="1" applyFont="1" applyFill="1" applyBorder="1" applyAlignment="1">
      <alignment horizontal="center" vertical="center" wrapText="1"/>
    </xf>
    <xf numFmtId="0" fontId="14" fillId="0" borderId="0" xfId="0" applyFont="1" applyAlignment="1"/>
    <xf numFmtId="0" fontId="0" fillId="14" borderId="11" xfId="0" applyFill="1" applyBorder="1" applyAlignment="1">
      <alignment vertical="center" wrapText="1"/>
    </xf>
    <xf numFmtId="0" fontId="0" fillId="14" borderId="23" xfId="0" applyFill="1" applyBorder="1" applyAlignment="1">
      <alignment vertical="center" wrapText="1"/>
    </xf>
    <xf numFmtId="0" fontId="0" fillId="14" borderId="75" xfId="0" applyFill="1" applyBorder="1" applyAlignment="1">
      <alignment vertical="center" wrapText="1"/>
    </xf>
    <xf numFmtId="0" fontId="0" fillId="14" borderId="76" xfId="0" applyFill="1" applyBorder="1" applyAlignment="1">
      <alignment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0" fillId="14" borderId="67" xfId="0" applyFill="1" applyBorder="1" applyAlignment="1">
      <alignment vertical="center" wrapText="1"/>
    </xf>
    <xf numFmtId="0" fontId="0" fillId="14" borderId="68" xfId="0" applyFill="1" applyBorder="1" applyAlignment="1">
      <alignment vertical="center" wrapText="1"/>
    </xf>
    <xf numFmtId="0" fontId="0" fillId="14" borderId="28" xfId="0" applyFill="1" applyBorder="1" applyAlignment="1">
      <alignment vertical="center" wrapText="1"/>
    </xf>
    <xf numFmtId="0" fontId="0" fillId="14" borderId="29" xfId="0" applyFill="1" applyBorder="1" applyAlignment="1">
      <alignment vertical="center" wrapText="1"/>
    </xf>
    <xf numFmtId="0" fontId="0" fillId="14" borderId="65" xfId="0" applyFill="1" applyBorder="1" applyAlignment="1">
      <alignment vertical="center" wrapText="1"/>
    </xf>
    <xf numFmtId="0" fontId="0" fillId="14" borderId="66" xfId="0" applyFill="1" applyBorder="1" applyAlignment="1">
      <alignment vertical="center" wrapText="1"/>
    </xf>
    <xf numFmtId="0" fontId="0" fillId="14" borderId="48" xfId="0" applyFill="1" applyBorder="1" applyAlignment="1">
      <alignment vertical="center" wrapText="1"/>
    </xf>
    <xf numFmtId="0" fontId="0" fillId="14" borderId="49" xfId="0" applyFill="1" applyBorder="1" applyAlignment="1">
      <alignment vertical="center" wrapText="1"/>
    </xf>
    <xf numFmtId="0" fontId="15" fillId="0" borderId="30"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27"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18"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15" fillId="11" borderId="30" xfId="0" applyFont="1" applyFill="1" applyBorder="1" applyAlignment="1" applyProtection="1">
      <alignment horizontal="center" vertical="center" wrapText="1"/>
      <protection locked="0"/>
    </xf>
    <xf numFmtId="0" fontId="15" fillId="11" borderId="11" xfId="0" applyFont="1" applyFill="1" applyBorder="1" applyAlignment="1" applyProtection="1">
      <alignment horizontal="center" vertical="center" wrapText="1"/>
      <protection locked="0"/>
    </xf>
    <xf numFmtId="0" fontId="16" fillId="10" borderId="11" xfId="0" applyFont="1" applyFill="1" applyBorder="1" applyAlignment="1" applyProtection="1">
      <alignment horizontal="right" vertical="center" wrapText="1"/>
      <protection locked="0"/>
    </xf>
    <xf numFmtId="0" fontId="16" fillId="10" borderId="12" xfId="0" applyFont="1" applyFill="1" applyBorder="1" applyAlignment="1" applyProtection="1">
      <alignment horizontal="right" vertical="center" wrapText="1"/>
      <protection locked="0"/>
    </xf>
    <xf numFmtId="0" fontId="15" fillId="9" borderId="0" xfId="0" applyFont="1" applyFill="1" applyBorder="1" applyAlignment="1" applyProtection="1">
      <alignment horizontal="left" vertical="center" wrapText="1"/>
      <protection locked="0"/>
    </xf>
    <xf numFmtId="0" fontId="16" fillId="0" borderId="26" xfId="0" applyFont="1" applyBorder="1" applyAlignment="1" applyProtection="1">
      <alignment horizontal="center" vertical="center" wrapText="1"/>
      <protection locked="0"/>
    </xf>
    <xf numFmtId="0" fontId="16" fillId="0" borderId="20"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15" fillId="2" borderId="0" xfId="0" applyFont="1" applyFill="1" applyBorder="1" applyAlignment="1" applyProtection="1">
      <alignment horizontal="left" vertical="center" wrapText="1"/>
      <protection locked="0"/>
    </xf>
    <xf numFmtId="0" fontId="15" fillId="3" borderId="0" xfId="0" applyFont="1" applyFill="1" applyBorder="1" applyAlignment="1" applyProtection="1">
      <alignment horizontal="left" vertical="center" wrapText="1"/>
      <protection locked="0"/>
    </xf>
    <xf numFmtId="0" fontId="14" fillId="0" borderId="46" xfId="0" applyFont="1" applyBorder="1" applyAlignment="1" applyProtection="1">
      <alignment horizontal="center" vertical="center" wrapText="1"/>
      <protection locked="0"/>
    </xf>
    <xf numFmtId="0" fontId="14" fillId="0" borderId="63"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41" xfId="0" applyFont="1" applyBorder="1" applyAlignment="1" applyProtection="1">
      <alignment horizontal="center" vertical="center" wrapText="1"/>
      <protection locked="0"/>
    </xf>
    <xf numFmtId="0" fontId="14" fillId="0" borderId="0" xfId="0" applyFont="1" applyBorder="1" applyAlignment="1" applyProtection="1">
      <alignment horizontal="center" vertical="center" wrapText="1"/>
      <protection locked="0"/>
    </xf>
    <xf numFmtId="0" fontId="14" fillId="0" borderId="45" xfId="0" applyFont="1" applyBorder="1" applyAlignment="1" applyProtection="1">
      <alignment horizontal="center" vertical="center" wrapText="1"/>
      <protection locked="0"/>
    </xf>
    <xf numFmtId="0" fontId="15" fillId="4" borderId="0" xfId="0" applyFont="1" applyFill="1" applyBorder="1" applyAlignment="1" applyProtection="1">
      <alignment horizontal="left" vertical="center" wrapText="1"/>
      <protection locked="0"/>
    </xf>
    <xf numFmtId="0" fontId="0" fillId="6" borderId="48" xfId="0" applyFill="1" applyBorder="1" applyAlignment="1">
      <alignment vertical="center" wrapText="1"/>
    </xf>
    <xf numFmtId="0" fontId="0" fillId="6" borderId="49" xfId="0" applyFill="1" applyBorder="1" applyAlignment="1">
      <alignment vertical="center" wrapText="1"/>
    </xf>
    <xf numFmtId="0" fontId="0" fillId="6" borderId="67" xfId="0" applyFill="1" applyBorder="1" applyAlignment="1">
      <alignment vertical="center" wrapText="1"/>
    </xf>
    <xf numFmtId="0" fontId="0" fillId="6" borderId="68" xfId="0" applyFill="1" applyBorder="1" applyAlignment="1">
      <alignment vertical="center" wrapText="1"/>
    </xf>
    <xf numFmtId="0" fontId="0" fillId="6" borderId="17" xfId="0" applyFill="1" applyBorder="1" applyAlignment="1">
      <alignment vertical="center" wrapText="1"/>
    </xf>
    <xf numFmtId="0" fontId="0" fillId="6" borderId="4" xfId="0" applyFill="1" applyBorder="1" applyAlignment="1">
      <alignment vertical="center" wrapText="1"/>
    </xf>
    <xf numFmtId="0" fontId="0" fillId="6" borderId="11" xfId="0" applyFill="1" applyBorder="1" applyAlignment="1">
      <alignment vertical="center" wrapText="1"/>
    </xf>
    <xf numFmtId="0" fontId="0" fillId="6" borderId="28" xfId="0" applyFill="1" applyBorder="1" applyAlignment="1">
      <alignment vertical="center" wrapText="1"/>
    </xf>
    <xf numFmtId="0" fontId="0" fillId="6" borderId="29" xfId="0" applyFill="1" applyBorder="1" applyAlignment="1">
      <alignment vertical="center" wrapText="1"/>
    </xf>
    <xf numFmtId="0" fontId="0" fillId="6" borderId="65" xfId="0" applyFill="1" applyBorder="1" applyAlignment="1">
      <alignment vertical="center" wrapText="1"/>
    </xf>
    <xf numFmtId="0" fontId="0" fillId="6" borderId="66" xfId="0" applyFill="1" applyBorder="1" applyAlignment="1">
      <alignment vertical="center" wrapText="1"/>
    </xf>
    <xf numFmtId="0" fontId="15" fillId="11" borderId="6"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wrapText="1"/>
      <protection locked="0"/>
    </xf>
    <xf numFmtId="0" fontId="0" fillId="2" borderId="48" xfId="0" applyFill="1" applyBorder="1" applyAlignment="1">
      <alignment vertical="center" wrapText="1"/>
    </xf>
    <xf numFmtId="0" fontId="0" fillId="2" borderId="49" xfId="0" applyFill="1" applyBorder="1" applyAlignment="1">
      <alignment vertical="center" wrapText="1"/>
    </xf>
    <xf numFmtId="0" fontId="0" fillId="2" borderId="67" xfId="0" applyFill="1" applyBorder="1" applyAlignment="1">
      <alignment vertical="center" wrapText="1"/>
    </xf>
    <xf numFmtId="0" fontId="0" fillId="2" borderId="68" xfId="0" applyFill="1" applyBorder="1" applyAlignment="1">
      <alignment vertical="center" wrapText="1"/>
    </xf>
    <xf numFmtId="0" fontId="0" fillId="2" borderId="17" xfId="0" applyFill="1" applyBorder="1" applyAlignment="1">
      <alignment vertical="center" wrapText="1"/>
    </xf>
    <xf numFmtId="0" fontId="0" fillId="2" borderId="4" xfId="0" applyFill="1" applyBorder="1" applyAlignment="1">
      <alignment vertical="center" wrapText="1"/>
    </xf>
    <xf numFmtId="0" fontId="0" fillId="2" borderId="11" xfId="0" applyFill="1" applyBorder="1" applyAlignment="1">
      <alignment vertical="center" wrapText="1"/>
    </xf>
    <xf numFmtId="0" fontId="0" fillId="2" borderId="28" xfId="0" applyFill="1" applyBorder="1" applyAlignment="1">
      <alignment vertical="center" wrapText="1"/>
    </xf>
    <xf numFmtId="0" fontId="0" fillId="2" borderId="29" xfId="0" applyFill="1" applyBorder="1" applyAlignment="1">
      <alignment vertical="center" wrapText="1"/>
    </xf>
    <xf numFmtId="0" fontId="0" fillId="2" borderId="65" xfId="0" applyFill="1" applyBorder="1" applyAlignment="1">
      <alignment vertical="center" wrapText="1"/>
    </xf>
    <xf numFmtId="0" fontId="0" fillId="2" borderId="66" xfId="0" applyFill="1" applyBorder="1" applyAlignment="1">
      <alignment vertical="center" wrapText="1"/>
    </xf>
    <xf numFmtId="0" fontId="23" fillId="0" borderId="35" xfId="1" applyFont="1" applyBorder="1" applyAlignment="1">
      <alignment horizontal="center"/>
    </xf>
    <xf numFmtId="0" fontId="23" fillId="0" borderId="36" xfId="1" applyFont="1" applyBorder="1" applyAlignment="1">
      <alignment horizontal="center"/>
    </xf>
    <xf numFmtId="0" fontId="23" fillId="0" borderId="37" xfId="1" applyFont="1" applyBorder="1" applyAlignment="1">
      <alignment horizontal="center"/>
    </xf>
    <xf numFmtId="0" fontId="26" fillId="0" borderId="0" xfId="0" applyFont="1" applyAlignment="1">
      <alignment horizontal="center"/>
    </xf>
    <xf numFmtId="0" fontId="1" fillId="0" borderId="0" xfId="1" applyFont="1" applyAlignment="1">
      <alignment horizontal="left"/>
    </xf>
    <xf numFmtId="0" fontId="1" fillId="0" borderId="0" xfId="1" applyAlignment="1">
      <alignment horizontal="left"/>
    </xf>
    <xf numFmtId="0" fontId="5" fillId="0" borderId="0" xfId="1" applyFont="1" applyAlignment="1">
      <alignment horizontal="center"/>
    </xf>
  </cellXfs>
  <cellStyles count="3">
    <cellStyle name="Normal" xfId="0" builtinId="0"/>
    <cellStyle name="Normal 2" xfId="1"/>
    <cellStyle name="Percent" xfId="2" builtinId="5"/>
  </cellStyles>
  <dxfs count="3">
    <dxf>
      <numFmt numFmtId="0" formatCode="General"/>
    </dxf>
    <dxf>
      <numFmt numFmtId="0" formatCode="General"/>
    </dxf>
    <dxf>
      <numFmt numFmtId="0" formatCode="General"/>
    </dxf>
  </dxfs>
  <tableStyles count="0" defaultTableStyle="TableStyleMedium2" defaultPivotStyle="PivotStyleLight16"/>
  <colors>
    <mruColors>
      <color rgb="FFFF7609"/>
      <color rgb="FF206BBE"/>
      <color rgb="FF4074C8"/>
      <color rgb="FF07AD23"/>
      <color rgb="FF08E5FC"/>
      <color rgb="FF02E3EE"/>
      <color rgb="FF0CDFE4"/>
      <color rgb="FFFFBD09"/>
      <color rgb="FFFFA347"/>
      <color rgb="FFFFB2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26" Type="http://schemas.openxmlformats.org/officeDocument/2006/relationships/image" Target="../media/image28.png"/><Relationship Id="rId3" Type="http://schemas.openxmlformats.org/officeDocument/2006/relationships/image" Target="../media/image6.jpeg"/><Relationship Id="rId21" Type="http://schemas.openxmlformats.org/officeDocument/2006/relationships/image" Target="../media/image23.jp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7.pn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cid:eadd382e-51d1-473c-a107-d90428982df5" TargetMode="External"/><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6.jp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2" Type="http://schemas.openxmlformats.org/officeDocument/2006/relationships/image" Target="cid:66c14b77-334c-473b-8340-e40106cff355" TargetMode="External"/><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2" Type="http://schemas.openxmlformats.org/officeDocument/2006/relationships/image" Target="cid:d0b0d12c-2a7f-4f09-bad1-491275e83a5a" TargetMode="External"/><Relationship Id="rId1"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15</xdr:col>
      <xdr:colOff>123825</xdr:colOff>
      <xdr:row>43</xdr:row>
      <xdr:rowOff>76200</xdr:rowOff>
    </xdr:from>
    <xdr:to>
      <xdr:col>15</xdr:col>
      <xdr:colOff>676275</xdr:colOff>
      <xdr:row>45</xdr:row>
      <xdr:rowOff>85725</xdr:rowOff>
    </xdr:to>
    <xdr:sp macro="" textlink="">
      <xdr:nvSpPr>
        <xdr:cNvPr id="4" name="Rectangle 3"/>
        <xdr:cNvSpPr/>
      </xdr:nvSpPr>
      <xdr:spPr>
        <a:xfrm>
          <a:off x="10410825" y="7858125"/>
          <a:ext cx="552450" cy="371475"/>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0</xdr:colOff>
      <xdr:row>1</xdr:row>
      <xdr:rowOff>0</xdr:rowOff>
    </xdr:from>
    <xdr:to>
      <xdr:col>16</xdr:col>
      <xdr:colOff>55858</xdr:colOff>
      <xdr:row>41</xdr:row>
      <xdr:rowOff>75286</xdr:rowOff>
    </xdr:to>
    <xdr:pic>
      <xdr:nvPicPr>
        <xdr:cNvPr id="3" name="Picture 2"/>
        <xdr:cNvPicPr>
          <a:picLocks noChangeAspect="1"/>
        </xdr:cNvPicPr>
      </xdr:nvPicPr>
      <xdr:blipFill>
        <a:blip xmlns:r="http://schemas.openxmlformats.org/officeDocument/2006/relationships" r:embed="rId1"/>
        <a:stretch>
          <a:fillRect/>
        </a:stretch>
      </xdr:blipFill>
      <xdr:spPr>
        <a:xfrm>
          <a:off x="685800" y="180975"/>
          <a:ext cx="10342858" cy="7314286"/>
        </a:xfrm>
        <a:prstGeom prst="rect">
          <a:avLst/>
        </a:prstGeom>
      </xdr:spPr>
    </xdr:pic>
    <xdr:clientData/>
  </xdr:twoCellAnchor>
  <xdr:twoCellAnchor>
    <xdr:from>
      <xdr:col>15</xdr:col>
      <xdr:colOff>123825</xdr:colOff>
      <xdr:row>1</xdr:row>
      <xdr:rowOff>66675</xdr:rowOff>
    </xdr:from>
    <xdr:to>
      <xdr:col>15</xdr:col>
      <xdr:colOff>609601</xdr:colOff>
      <xdr:row>3</xdr:row>
      <xdr:rowOff>95250</xdr:rowOff>
    </xdr:to>
    <xdr:sp macro="" textlink="">
      <xdr:nvSpPr>
        <xdr:cNvPr id="2" name="Rectangle 1"/>
        <xdr:cNvSpPr/>
      </xdr:nvSpPr>
      <xdr:spPr>
        <a:xfrm>
          <a:off x="10410825" y="247650"/>
          <a:ext cx="485776" cy="390525"/>
        </a:xfrm>
        <a:prstGeom prst="rect">
          <a:avLst/>
        </a:prstGeom>
        <a:solidFill>
          <a:srgbClr val="4074C8"/>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11</xdr:col>
          <xdr:colOff>571500</xdr:colOff>
          <xdr:row>2</xdr:row>
          <xdr:rowOff>22860</xdr:rowOff>
        </xdr:from>
        <xdr:to>
          <xdr:col>20</xdr:col>
          <xdr:colOff>342900</xdr:colOff>
          <xdr:row>3</xdr:row>
          <xdr:rowOff>22860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0</xdr:colOff>
      <xdr:row>43</xdr:row>
      <xdr:rowOff>0</xdr:rowOff>
    </xdr:from>
    <xdr:to>
      <xdr:col>16</xdr:col>
      <xdr:colOff>65382</xdr:colOff>
      <xdr:row>85</xdr:row>
      <xdr:rowOff>160955</xdr:rowOff>
    </xdr:to>
    <xdr:pic>
      <xdr:nvPicPr>
        <xdr:cNvPr id="5" name="Picture 4"/>
        <xdr:cNvPicPr>
          <a:picLocks noChangeAspect="1"/>
        </xdr:cNvPicPr>
      </xdr:nvPicPr>
      <xdr:blipFill>
        <a:blip xmlns:r="http://schemas.openxmlformats.org/officeDocument/2006/relationships" r:embed="rId2"/>
        <a:stretch>
          <a:fillRect/>
        </a:stretch>
      </xdr:blipFill>
      <xdr:spPr>
        <a:xfrm>
          <a:off x="685800" y="7781925"/>
          <a:ext cx="10352382" cy="7761905"/>
        </a:xfrm>
        <a:prstGeom prst="rect">
          <a:avLst/>
        </a:prstGeom>
      </xdr:spPr>
    </xdr:pic>
    <xdr:clientData/>
  </xdr:twoCellAnchor>
  <xdr:twoCellAnchor>
    <xdr:from>
      <xdr:col>15</xdr:col>
      <xdr:colOff>114300</xdr:colOff>
      <xdr:row>43</xdr:row>
      <xdr:rowOff>47625</xdr:rowOff>
    </xdr:from>
    <xdr:to>
      <xdr:col>15</xdr:col>
      <xdr:colOff>657225</xdr:colOff>
      <xdr:row>45</xdr:row>
      <xdr:rowOff>95250</xdr:rowOff>
    </xdr:to>
    <xdr:sp macro="" textlink="">
      <xdr:nvSpPr>
        <xdr:cNvPr id="6" name="Rectangle 5"/>
        <xdr:cNvSpPr/>
      </xdr:nvSpPr>
      <xdr:spPr>
        <a:xfrm>
          <a:off x="10401300" y="7829550"/>
          <a:ext cx="542925" cy="409575"/>
        </a:xfrm>
        <a:prstGeom prst="rect">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8</xdr:row>
      <xdr:rowOff>28575</xdr:rowOff>
    </xdr:from>
    <xdr:to>
      <xdr:col>2</xdr:col>
      <xdr:colOff>857250</xdr:colOff>
      <xdr:row>15</xdr:row>
      <xdr:rowOff>47625</xdr:rowOff>
    </xdr:to>
    <xdr:pic>
      <xdr:nvPicPr>
        <xdr:cNvPr id="78" name="Picture 2" descr="Speed Tech A skip"/>
        <xdr:cNvPicPr>
          <a:picLocks noChangeAspect="1" noChangeArrowheads="1"/>
        </xdr:cNvPicPr>
      </xdr:nvPicPr>
      <xdr:blipFill>
        <a:blip xmlns:r="http://schemas.openxmlformats.org/officeDocument/2006/relationships" r:embed="rId1" cstate="print"/>
        <a:srcRect/>
        <a:stretch>
          <a:fillRect/>
        </a:stretch>
      </xdr:blipFill>
      <xdr:spPr bwMode="auto">
        <a:xfrm>
          <a:off x="3219450" y="1019175"/>
          <a:ext cx="847725" cy="1285875"/>
        </a:xfrm>
        <a:prstGeom prst="rect">
          <a:avLst/>
        </a:prstGeom>
        <a:noFill/>
        <a:ln w="9525">
          <a:noFill/>
          <a:miter lim="800000"/>
          <a:headEnd/>
          <a:tailEnd/>
        </a:ln>
      </xdr:spPr>
    </xdr:pic>
    <xdr:clientData/>
  </xdr:twoCellAnchor>
  <xdr:twoCellAnchor editAs="oneCell">
    <xdr:from>
      <xdr:col>2</xdr:col>
      <xdr:colOff>552450</xdr:colOff>
      <xdr:row>8</xdr:row>
      <xdr:rowOff>28575</xdr:rowOff>
    </xdr:from>
    <xdr:to>
      <xdr:col>2</xdr:col>
      <xdr:colOff>1314450</xdr:colOff>
      <xdr:row>15</xdr:row>
      <xdr:rowOff>47625</xdr:rowOff>
    </xdr:to>
    <xdr:pic>
      <xdr:nvPicPr>
        <xdr:cNvPr id="79" name="Picture 3" descr="Speed Tech A skip 2"/>
        <xdr:cNvPicPr>
          <a:picLocks noChangeAspect="1" noChangeArrowheads="1"/>
        </xdr:cNvPicPr>
      </xdr:nvPicPr>
      <xdr:blipFill>
        <a:blip xmlns:r="http://schemas.openxmlformats.org/officeDocument/2006/relationships" r:embed="rId2" cstate="print"/>
        <a:srcRect/>
        <a:stretch>
          <a:fillRect/>
        </a:stretch>
      </xdr:blipFill>
      <xdr:spPr bwMode="auto">
        <a:xfrm>
          <a:off x="3762375" y="1019175"/>
          <a:ext cx="762000" cy="1285875"/>
        </a:xfrm>
        <a:prstGeom prst="rect">
          <a:avLst/>
        </a:prstGeom>
        <a:noFill/>
        <a:ln w="9525">
          <a:noFill/>
          <a:miter lim="800000"/>
          <a:headEnd/>
          <a:tailEnd/>
        </a:ln>
      </xdr:spPr>
    </xdr:pic>
    <xdr:clientData/>
  </xdr:twoCellAnchor>
  <xdr:twoCellAnchor editAs="oneCell">
    <xdr:from>
      <xdr:col>2</xdr:col>
      <xdr:colOff>19050</xdr:colOff>
      <xdr:row>34</xdr:row>
      <xdr:rowOff>47625</xdr:rowOff>
    </xdr:from>
    <xdr:to>
      <xdr:col>2</xdr:col>
      <xdr:colOff>1047750</xdr:colOff>
      <xdr:row>41</xdr:row>
      <xdr:rowOff>66675</xdr:rowOff>
    </xdr:to>
    <xdr:pic>
      <xdr:nvPicPr>
        <xdr:cNvPr id="80" name="Picture 4" descr="Speed Tech High Knee Carioca"/>
        <xdr:cNvPicPr>
          <a:picLocks noChangeAspect="1" noChangeArrowheads="1"/>
        </xdr:cNvPicPr>
      </xdr:nvPicPr>
      <xdr:blipFill>
        <a:blip xmlns:r="http://schemas.openxmlformats.org/officeDocument/2006/relationships" r:embed="rId3" cstate="print"/>
        <a:srcRect/>
        <a:stretch>
          <a:fillRect/>
        </a:stretch>
      </xdr:blipFill>
      <xdr:spPr bwMode="auto">
        <a:xfrm>
          <a:off x="3228975" y="5505450"/>
          <a:ext cx="1028700" cy="1295400"/>
        </a:xfrm>
        <a:prstGeom prst="rect">
          <a:avLst/>
        </a:prstGeom>
        <a:noFill/>
        <a:ln w="9525">
          <a:noFill/>
          <a:miter lim="800000"/>
          <a:headEnd/>
          <a:tailEnd/>
        </a:ln>
      </xdr:spPr>
    </xdr:pic>
    <xdr:clientData/>
  </xdr:twoCellAnchor>
  <xdr:twoCellAnchor editAs="oneCell">
    <xdr:from>
      <xdr:col>2</xdr:col>
      <xdr:colOff>19050</xdr:colOff>
      <xdr:row>26</xdr:row>
      <xdr:rowOff>28575</xdr:rowOff>
    </xdr:from>
    <xdr:to>
      <xdr:col>2</xdr:col>
      <xdr:colOff>1028700</xdr:colOff>
      <xdr:row>32</xdr:row>
      <xdr:rowOff>76200</xdr:rowOff>
    </xdr:to>
    <xdr:pic>
      <xdr:nvPicPr>
        <xdr:cNvPr id="81" name="Picture 5" descr="Speed Tech Low Carioca"/>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1009650" cy="1133475"/>
        </a:xfrm>
        <a:prstGeom prst="rect">
          <a:avLst/>
        </a:prstGeom>
        <a:noFill/>
        <a:ln w="9525">
          <a:noFill/>
          <a:miter lim="800000"/>
          <a:headEnd/>
          <a:tailEnd/>
        </a:ln>
      </xdr:spPr>
    </xdr:pic>
    <xdr:clientData/>
  </xdr:twoCellAnchor>
  <xdr:twoCellAnchor editAs="oneCell">
    <xdr:from>
      <xdr:col>2</xdr:col>
      <xdr:colOff>19050</xdr:colOff>
      <xdr:row>17</xdr:row>
      <xdr:rowOff>19050</xdr:rowOff>
    </xdr:from>
    <xdr:to>
      <xdr:col>2</xdr:col>
      <xdr:colOff>1038225</xdr:colOff>
      <xdr:row>24</xdr:row>
      <xdr:rowOff>57150</xdr:rowOff>
    </xdr:to>
    <xdr:pic>
      <xdr:nvPicPr>
        <xdr:cNvPr id="82" name="Picture 6" descr="Speed Tech Russian March"/>
        <xdr:cNvPicPr>
          <a:picLocks noChangeAspect="1" noChangeArrowheads="1"/>
        </xdr:cNvPicPr>
      </xdr:nvPicPr>
      <xdr:blipFill>
        <a:blip xmlns:r="http://schemas.openxmlformats.org/officeDocument/2006/relationships" r:embed="rId5" cstate="print"/>
        <a:srcRect/>
        <a:stretch>
          <a:fillRect/>
        </a:stretch>
      </xdr:blipFill>
      <xdr:spPr bwMode="auto">
        <a:xfrm>
          <a:off x="3228975" y="2552700"/>
          <a:ext cx="1019175" cy="1304925"/>
        </a:xfrm>
        <a:prstGeom prst="rect">
          <a:avLst/>
        </a:prstGeom>
        <a:noFill/>
        <a:ln w="9525">
          <a:noFill/>
          <a:miter lim="800000"/>
          <a:headEnd/>
          <a:tailEnd/>
        </a:ln>
      </xdr:spPr>
    </xdr:pic>
    <xdr:clientData/>
  </xdr:twoCellAnchor>
  <xdr:twoCellAnchor editAs="oneCell">
    <xdr:from>
      <xdr:col>2</xdr:col>
      <xdr:colOff>0</xdr:colOff>
      <xdr:row>43</xdr:row>
      <xdr:rowOff>19050</xdr:rowOff>
    </xdr:from>
    <xdr:to>
      <xdr:col>2</xdr:col>
      <xdr:colOff>857250</xdr:colOff>
      <xdr:row>50</xdr:row>
      <xdr:rowOff>57150</xdr:rowOff>
    </xdr:to>
    <xdr:pic>
      <xdr:nvPicPr>
        <xdr:cNvPr id="83" name="Picture 7" descr="Speed Tech Tall Falls"/>
        <xdr:cNvPicPr>
          <a:picLocks noChangeAspect="1" noChangeArrowheads="1"/>
        </xdr:cNvPicPr>
      </xdr:nvPicPr>
      <xdr:blipFill>
        <a:blip xmlns:r="http://schemas.openxmlformats.org/officeDocument/2006/relationships" r:embed="rId6" cstate="print"/>
        <a:srcRect/>
        <a:stretch>
          <a:fillRect/>
        </a:stretch>
      </xdr:blipFill>
      <xdr:spPr bwMode="auto">
        <a:xfrm>
          <a:off x="3209925" y="7019925"/>
          <a:ext cx="857250" cy="1304925"/>
        </a:xfrm>
        <a:prstGeom prst="rect">
          <a:avLst/>
        </a:prstGeom>
        <a:noFill/>
        <a:ln w="9525">
          <a:noFill/>
          <a:miter lim="800000"/>
          <a:headEnd/>
          <a:tailEnd/>
        </a:ln>
      </xdr:spPr>
    </xdr:pic>
    <xdr:clientData/>
  </xdr:twoCellAnchor>
  <xdr:twoCellAnchor editAs="oneCell">
    <xdr:from>
      <xdr:col>2</xdr:col>
      <xdr:colOff>19050</xdr:colOff>
      <xdr:row>52</xdr:row>
      <xdr:rowOff>28575</xdr:rowOff>
    </xdr:from>
    <xdr:to>
      <xdr:col>2</xdr:col>
      <xdr:colOff>1209675</xdr:colOff>
      <xdr:row>59</xdr:row>
      <xdr:rowOff>57150</xdr:rowOff>
    </xdr:to>
    <xdr:pic>
      <xdr:nvPicPr>
        <xdr:cNvPr id="84" name="Picture 8" descr="Speed Tech Tall falls to run"/>
        <xdr:cNvPicPr>
          <a:picLocks noChangeAspect="1" noChangeArrowheads="1"/>
        </xdr:cNvPicPr>
      </xdr:nvPicPr>
      <xdr:blipFill>
        <a:blip xmlns:r="http://schemas.openxmlformats.org/officeDocument/2006/relationships" r:embed="rId7" cstate="print"/>
        <a:srcRect/>
        <a:stretch>
          <a:fillRect/>
        </a:stretch>
      </xdr:blipFill>
      <xdr:spPr bwMode="auto">
        <a:xfrm>
          <a:off x="3228975" y="8572500"/>
          <a:ext cx="1190625" cy="1295400"/>
        </a:xfrm>
        <a:prstGeom prst="rect">
          <a:avLst/>
        </a:prstGeom>
        <a:noFill/>
        <a:ln w="9525">
          <a:noFill/>
          <a:miter lim="800000"/>
          <a:headEnd/>
          <a:tailEnd/>
        </a:ln>
      </xdr:spPr>
    </xdr:pic>
    <xdr:clientData/>
  </xdr:twoCellAnchor>
  <xdr:twoCellAnchor editAs="oneCell">
    <xdr:from>
      <xdr:col>0</xdr:col>
      <xdr:colOff>609600</xdr:colOff>
      <xdr:row>61</xdr:row>
      <xdr:rowOff>19050</xdr:rowOff>
    </xdr:from>
    <xdr:to>
      <xdr:col>0</xdr:col>
      <xdr:colOff>1314450</xdr:colOff>
      <xdr:row>67</xdr:row>
      <xdr:rowOff>152400</xdr:rowOff>
    </xdr:to>
    <xdr:pic>
      <xdr:nvPicPr>
        <xdr:cNvPr id="85" name="Picture 9" descr="Speed Tech Low skip 2"/>
        <xdr:cNvPicPr>
          <a:picLocks noChangeAspect="1" noChangeArrowheads="1"/>
        </xdr:cNvPicPr>
      </xdr:nvPicPr>
      <xdr:blipFill>
        <a:blip xmlns:r="http://schemas.openxmlformats.org/officeDocument/2006/relationships" r:embed="rId8" cstate="print"/>
        <a:srcRect/>
        <a:stretch>
          <a:fillRect/>
        </a:stretch>
      </xdr:blipFill>
      <xdr:spPr bwMode="auto">
        <a:xfrm>
          <a:off x="609600" y="10115550"/>
          <a:ext cx="704850" cy="1276350"/>
        </a:xfrm>
        <a:prstGeom prst="rect">
          <a:avLst/>
        </a:prstGeom>
        <a:noFill/>
        <a:ln w="9525">
          <a:noFill/>
          <a:miter lim="800000"/>
          <a:headEnd/>
          <a:tailEnd/>
        </a:ln>
      </xdr:spPr>
    </xdr:pic>
    <xdr:clientData/>
  </xdr:twoCellAnchor>
  <xdr:twoCellAnchor editAs="oneCell">
    <xdr:from>
      <xdr:col>0</xdr:col>
      <xdr:colOff>0</xdr:colOff>
      <xdr:row>43</xdr:row>
      <xdr:rowOff>19050</xdr:rowOff>
    </xdr:from>
    <xdr:to>
      <xdr:col>0</xdr:col>
      <xdr:colOff>809625</xdr:colOff>
      <xdr:row>50</xdr:row>
      <xdr:rowOff>47625</xdr:rowOff>
    </xdr:to>
    <xdr:pic>
      <xdr:nvPicPr>
        <xdr:cNvPr id="86" name="Picture 10" descr="Speed Tech Toe March 1"/>
        <xdr:cNvPicPr>
          <a:picLocks noChangeAspect="1" noChangeArrowheads="1"/>
        </xdr:cNvPicPr>
      </xdr:nvPicPr>
      <xdr:blipFill>
        <a:blip xmlns:r="http://schemas.openxmlformats.org/officeDocument/2006/relationships" r:embed="rId9" cstate="print"/>
        <a:srcRect/>
        <a:stretch>
          <a:fillRect/>
        </a:stretch>
      </xdr:blipFill>
      <xdr:spPr bwMode="auto">
        <a:xfrm>
          <a:off x="0" y="7019925"/>
          <a:ext cx="809625" cy="1295400"/>
        </a:xfrm>
        <a:prstGeom prst="rect">
          <a:avLst/>
        </a:prstGeom>
        <a:noFill/>
        <a:ln w="9525">
          <a:noFill/>
          <a:miter lim="800000"/>
          <a:headEnd/>
          <a:tailEnd/>
        </a:ln>
      </xdr:spPr>
    </xdr:pic>
    <xdr:clientData/>
  </xdr:twoCellAnchor>
  <xdr:twoCellAnchor editAs="oneCell">
    <xdr:from>
      <xdr:col>0</xdr:col>
      <xdr:colOff>704850</xdr:colOff>
      <xdr:row>43</xdr:row>
      <xdr:rowOff>9525</xdr:rowOff>
    </xdr:from>
    <xdr:to>
      <xdr:col>0</xdr:col>
      <xdr:colOff>1314450</xdr:colOff>
      <xdr:row>50</xdr:row>
      <xdr:rowOff>47625</xdr:rowOff>
    </xdr:to>
    <xdr:pic>
      <xdr:nvPicPr>
        <xdr:cNvPr id="87" name="Picture 11" descr="Speed Tech Toe March"/>
        <xdr:cNvPicPr>
          <a:picLocks noChangeAspect="1" noChangeArrowheads="1"/>
        </xdr:cNvPicPr>
      </xdr:nvPicPr>
      <xdr:blipFill>
        <a:blip xmlns:r="http://schemas.openxmlformats.org/officeDocument/2006/relationships" r:embed="rId10" cstate="print"/>
        <a:srcRect/>
        <a:stretch>
          <a:fillRect/>
        </a:stretch>
      </xdr:blipFill>
      <xdr:spPr bwMode="auto">
        <a:xfrm>
          <a:off x="704850" y="7010400"/>
          <a:ext cx="609600" cy="1304925"/>
        </a:xfrm>
        <a:prstGeom prst="rect">
          <a:avLst/>
        </a:prstGeom>
        <a:noFill/>
        <a:ln w="9525">
          <a:noFill/>
          <a:miter lim="800000"/>
          <a:headEnd/>
          <a:tailEnd/>
        </a:ln>
      </xdr:spPr>
    </xdr:pic>
    <xdr:clientData/>
  </xdr:twoCellAnchor>
  <xdr:twoCellAnchor editAs="oneCell">
    <xdr:from>
      <xdr:col>0</xdr:col>
      <xdr:colOff>0</xdr:colOff>
      <xdr:row>52</xdr:row>
      <xdr:rowOff>19050</xdr:rowOff>
    </xdr:from>
    <xdr:to>
      <xdr:col>0</xdr:col>
      <xdr:colOff>647700</xdr:colOff>
      <xdr:row>59</xdr:row>
      <xdr:rowOff>66675</xdr:rowOff>
    </xdr:to>
    <xdr:pic>
      <xdr:nvPicPr>
        <xdr:cNvPr id="88" name="Picture 12" descr="Speed Tech Stif leg"/>
        <xdr:cNvPicPr>
          <a:picLocks noChangeAspect="1" noChangeArrowheads="1"/>
        </xdr:cNvPicPr>
      </xdr:nvPicPr>
      <xdr:blipFill>
        <a:blip xmlns:r="http://schemas.openxmlformats.org/officeDocument/2006/relationships" r:embed="rId11" cstate="print"/>
        <a:srcRect/>
        <a:stretch>
          <a:fillRect/>
        </a:stretch>
      </xdr:blipFill>
      <xdr:spPr bwMode="auto">
        <a:xfrm>
          <a:off x="0" y="8562975"/>
          <a:ext cx="647700" cy="1314450"/>
        </a:xfrm>
        <a:prstGeom prst="rect">
          <a:avLst/>
        </a:prstGeom>
        <a:noFill/>
        <a:ln w="9525">
          <a:noFill/>
          <a:miter lim="800000"/>
          <a:headEnd/>
          <a:tailEnd/>
        </a:ln>
      </xdr:spPr>
    </xdr:pic>
    <xdr:clientData/>
  </xdr:twoCellAnchor>
  <xdr:twoCellAnchor editAs="oneCell">
    <xdr:from>
      <xdr:col>0</xdr:col>
      <xdr:colOff>9525</xdr:colOff>
      <xdr:row>61</xdr:row>
      <xdr:rowOff>19050</xdr:rowOff>
    </xdr:from>
    <xdr:to>
      <xdr:col>0</xdr:col>
      <xdr:colOff>809625</xdr:colOff>
      <xdr:row>67</xdr:row>
      <xdr:rowOff>152400</xdr:rowOff>
    </xdr:to>
    <xdr:pic>
      <xdr:nvPicPr>
        <xdr:cNvPr id="89" name="Picture 13" descr="Speed Tech Low skip 1"/>
        <xdr:cNvPicPr>
          <a:picLocks noChangeAspect="1" noChangeArrowheads="1"/>
        </xdr:cNvPicPr>
      </xdr:nvPicPr>
      <xdr:blipFill>
        <a:blip xmlns:r="http://schemas.openxmlformats.org/officeDocument/2006/relationships" r:embed="rId12" cstate="print"/>
        <a:srcRect/>
        <a:stretch>
          <a:fillRect/>
        </a:stretch>
      </xdr:blipFill>
      <xdr:spPr bwMode="auto">
        <a:xfrm>
          <a:off x="9525" y="10115550"/>
          <a:ext cx="800100" cy="1276350"/>
        </a:xfrm>
        <a:prstGeom prst="rect">
          <a:avLst/>
        </a:prstGeom>
        <a:noFill/>
        <a:ln w="9525">
          <a:noFill/>
          <a:miter lim="800000"/>
          <a:headEnd/>
          <a:tailEnd/>
        </a:ln>
      </xdr:spPr>
    </xdr:pic>
    <xdr:clientData/>
  </xdr:twoCellAnchor>
  <xdr:twoCellAnchor editAs="oneCell">
    <xdr:from>
      <xdr:col>0</xdr:col>
      <xdr:colOff>28575</xdr:colOff>
      <xdr:row>17</xdr:row>
      <xdr:rowOff>28575</xdr:rowOff>
    </xdr:from>
    <xdr:to>
      <xdr:col>0</xdr:col>
      <xdr:colOff>1095375</xdr:colOff>
      <xdr:row>24</xdr:row>
      <xdr:rowOff>57150</xdr:rowOff>
    </xdr:to>
    <xdr:pic>
      <xdr:nvPicPr>
        <xdr:cNvPr id="90" name="Picture 14" descr="Speed Tech Static A"/>
        <xdr:cNvPicPr>
          <a:picLocks noChangeAspect="1" noChangeArrowheads="1"/>
        </xdr:cNvPicPr>
      </xdr:nvPicPr>
      <xdr:blipFill>
        <a:blip xmlns:r="http://schemas.openxmlformats.org/officeDocument/2006/relationships" r:embed="rId13" cstate="print"/>
        <a:srcRect/>
        <a:stretch>
          <a:fillRect/>
        </a:stretch>
      </xdr:blipFill>
      <xdr:spPr bwMode="auto">
        <a:xfrm>
          <a:off x="28575" y="2562225"/>
          <a:ext cx="1066800" cy="1295400"/>
        </a:xfrm>
        <a:prstGeom prst="rect">
          <a:avLst/>
        </a:prstGeom>
        <a:noFill/>
        <a:ln w="9525">
          <a:noFill/>
          <a:miter lim="800000"/>
          <a:headEnd/>
          <a:tailEnd/>
        </a:ln>
      </xdr:spPr>
    </xdr:pic>
    <xdr:clientData/>
  </xdr:twoCellAnchor>
  <xdr:twoCellAnchor editAs="oneCell">
    <xdr:from>
      <xdr:col>0</xdr:col>
      <xdr:colOff>28575</xdr:colOff>
      <xdr:row>34</xdr:row>
      <xdr:rowOff>19050</xdr:rowOff>
    </xdr:from>
    <xdr:to>
      <xdr:col>0</xdr:col>
      <xdr:colOff>1104900</xdr:colOff>
      <xdr:row>41</xdr:row>
      <xdr:rowOff>66675</xdr:rowOff>
    </xdr:to>
    <xdr:pic>
      <xdr:nvPicPr>
        <xdr:cNvPr id="91" name="Picture 15" descr="Speed Tech Elbow Punch"/>
        <xdr:cNvPicPr>
          <a:picLocks noChangeAspect="1" noChangeArrowheads="1"/>
        </xdr:cNvPicPr>
      </xdr:nvPicPr>
      <xdr:blipFill>
        <a:blip xmlns:r="http://schemas.openxmlformats.org/officeDocument/2006/relationships" r:embed="rId14" cstate="print"/>
        <a:srcRect/>
        <a:stretch>
          <a:fillRect/>
        </a:stretch>
      </xdr:blipFill>
      <xdr:spPr bwMode="auto">
        <a:xfrm>
          <a:off x="28575" y="5476875"/>
          <a:ext cx="1076325" cy="1323975"/>
        </a:xfrm>
        <a:prstGeom prst="rect">
          <a:avLst/>
        </a:prstGeom>
        <a:noFill/>
        <a:ln w="9525">
          <a:noFill/>
          <a:miter lim="800000"/>
          <a:headEnd/>
          <a:tailEnd/>
        </a:ln>
      </xdr:spPr>
    </xdr:pic>
    <xdr:clientData/>
  </xdr:twoCellAnchor>
  <xdr:twoCellAnchor editAs="oneCell">
    <xdr:from>
      <xdr:col>0</xdr:col>
      <xdr:colOff>0</xdr:colOff>
      <xdr:row>26</xdr:row>
      <xdr:rowOff>171450</xdr:rowOff>
    </xdr:from>
    <xdr:to>
      <xdr:col>0</xdr:col>
      <xdr:colOff>1314450</xdr:colOff>
      <xdr:row>31</xdr:row>
      <xdr:rowOff>152400</xdr:rowOff>
    </xdr:to>
    <xdr:pic>
      <xdr:nvPicPr>
        <xdr:cNvPr id="92" name="Picture 16" descr="Speed Tech Seated arm 1"/>
        <xdr:cNvPicPr>
          <a:picLocks noChangeAspect="1" noChangeArrowheads="1"/>
        </xdr:cNvPicPr>
      </xdr:nvPicPr>
      <xdr:blipFill>
        <a:blip xmlns:r="http://schemas.openxmlformats.org/officeDocument/2006/relationships" r:embed="rId15" cstate="print"/>
        <a:srcRect/>
        <a:stretch>
          <a:fillRect/>
        </a:stretch>
      </xdr:blipFill>
      <xdr:spPr bwMode="auto">
        <a:xfrm>
          <a:off x="0" y="4248150"/>
          <a:ext cx="1314450" cy="885825"/>
        </a:xfrm>
        <a:prstGeom prst="rect">
          <a:avLst/>
        </a:prstGeom>
        <a:noFill/>
        <a:ln w="9525">
          <a:noFill/>
          <a:miter lim="800000"/>
          <a:headEnd/>
          <a:tailEnd/>
        </a:ln>
      </xdr:spPr>
    </xdr:pic>
    <xdr:clientData/>
  </xdr:twoCellAnchor>
  <xdr:twoCellAnchor editAs="oneCell">
    <xdr:from>
      <xdr:col>0</xdr:col>
      <xdr:colOff>647700</xdr:colOff>
      <xdr:row>52</xdr:row>
      <xdr:rowOff>19050</xdr:rowOff>
    </xdr:from>
    <xdr:to>
      <xdr:col>0</xdr:col>
      <xdr:colOff>1314450</xdr:colOff>
      <xdr:row>59</xdr:row>
      <xdr:rowOff>66675</xdr:rowOff>
    </xdr:to>
    <xdr:pic>
      <xdr:nvPicPr>
        <xdr:cNvPr id="93" name="Picture 17" descr="Speed Tech Stif leg 1"/>
        <xdr:cNvPicPr>
          <a:picLocks noChangeAspect="1" noChangeArrowheads="1"/>
        </xdr:cNvPicPr>
      </xdr:nvPicPr>
      <xdr:blipFill>
        <a:blip xmlns:r="http://schemas.openxmlformats.org/officeDocument/2006/relationships" r:embed="rId16" cstate="print"/>
        <a:srcRect/>
        <a:stretch>
          <a:fillRect/>
        </a:stretch>
      </xdr:blipFill>
      <xdr:spPr bwMode="auto">
        <a:xfrm>
          <a:off x="647700" y="8562975"/>
          <a:ext cx="666750" cy="13144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695325</xdr:colOff>
      <xdr:row>15</xdr:row>
      <xdr:rowOff>85725</xdr:rowOff>
    </xdr:to>
    <xdr:pic>
      <xdr:nvPicPr>
        <xdr:cNvPr id="94" name="Picture 18" descr="Speed Tech Leg Cycle 1"/>
        <xdr:cNvPicPr>
          <a:picLocks noChangeAspect="1" noChangeArrowheads="1"/>
        </xdr:cNvPicPr>
      </xdr:nvPicPr>
      <xdr:blipFill>
        <a:blip xmlns:r="http://schemas.openxmlformats.org/officeDocument/2006/relationships" r:embed="rId17" cstate="print"/>
        <a:srcRect/>
        <a:stretch>
          <a:fillRect/>
        </a:stretch>
      </xdr:blipFill>
      <xdr:spPr bwMode="auto">
        <a:xfrm>
          <a:off x="0" y="990600"/>
          <a:ext cx="695325" cy="1352550"/>
        </a:xfrm>
        <a:prstGeom prst="rect">
          <a:avLst/>
        </a:prstGeom>
        <a:noFill/>
        <a:ln w="9525">
          <a:noFill/>
          <a:miter lim="800000"/>
          <a:headEnd/>
          <a:tailEnd/>
        </a:ln>
      </xdr:spPr>
    </xdr:pic>
    <xdr:clientData/>
  </xdr:twoCellAnchor>
  <xdr:twoCellAnchor editAs="oneCell">
    <xdr:from>
      <xdr:col>0</xdr:col>
      <xdr:colOff>676275</xdr:colOff>
      <xdr:row>8</xdr:row>
      <xdr:rowOff>9525</xdr:rowOff>
    </xdr:from>
    <xdr:to>
      <xdr:col>0</xdr:col>
      <xdr:colOff>1314450</xdr:colOff>
      <xdr:row>15</xdr:row>
      <xdr:rowOff>76200</xdr:rowOff>
    </xdr:to>
    <xdr:pic>
      <xdr:nvPicPr>
        <xdr:cNvPr id="95" name="Picture 19" descr="Speed Tech Leg cycle 2"/>
        <xdr:cNvPicPr>
          <a:picLocks noChangeAspect="1" noChangeArrowheads="1"/>
        </xdr:cNvPicPr>
      </xdr:nvPicPr>
      <xdr:blipFill>
        <a:blip xmlns:r="http://schemas.openxmlformats.org/officeDocument/2006/relationships" r:embed="rId18" cstate="print"/>
        <a:srcRect/>
        <a:stretch>
          <a:fillRect/>
        </a:stretch>
      </xdr:blipFill>
      <xdr:spPr bwMode="auto">
        <a:xfrm>
          <a:off x="676275" y="1000125"/>
          <a:ext cx="638175" cy="1333500"/>
        </a:xfrm>
        <a:prstGeom prst="rect">
          <a:avLst/>
        </a:prstGeom>
        <a:noFill/>
        <a:ln w="9525">
          <a:noFill/>
          <a:miter lim="800000"/>
          <a:headEnd/>
          <a:tailEnd/>
        </a:ln>
      </xdr:spPr>
    </xdr:pic>
    <xdr:clientData/>
  </xdr:twoCellAnchor>
  <xdr:twoCellAnchor>
    <xdr:from>
      <xdr:col>2</xdr:col>
      <xdr:colOff>350520</xdr:colOff>
      <xdr:row>0</xdr:row>
      <xdr:rowOff>114300</xdr:rowOff>
    </xdr:from>
    <xdr:to>
      <xdr:col>3</xdr:col>
      <xdr:colOff>1483995</xdr:colOff>
      <xdr:row>6</xdr:row>
      <xdr:rowOff>135255</xdr:rowOff>
    </xdr:to>
    <xdr:pic>
      <xdr:nvPicPr>
        <xdr:cNvPr id="22" name="Picture 21" descr="Image"/>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3611880" y="114300"/>
          <a:ext cx="2703195" cy="1346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8</xdr:row>
      <xdr:rowOff>9525</xdr:rowOff>
    </xdr:from>
    <xdr:to>
      <xdr:col>5</xdr:col>
      <xdr:colOff>2562225</xdr:colOff>
      <xdr:row>15</xdr:row>
      <xdr:rowOff>447675</xdr:rowOff>
    </xdr:to>
    <xdr:pic>
      <xdr:nvPicPr>
        <xdr:cNvPr id="2" name="Picture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629400" y="1600200"/>
          <a:ext cx="2514600" cy="1714500"/>
        </a:xfrm>
        <a:prstGeom prst="rect">
          <a:avLst/>
        </a:prstGeom>
      </xdr:spPr>
    </xdr:pic>
    <xdr:clientData/>
  </xdr:twoCellAnchor>
  <xdr:twoCellAnchor editAs="oneCell">
    <xdr:from>
      <xdr:col>5</xdr:col>
      <xdr:colOff>47625</xdr:colOff>
      <xdr:row>17</xdr:row>
      <xdr:rowOff>9525</xdr:rowOff>
    </xdr:from>
    <xdr:to>
      <xdr:col>5</xdr:col>
      <xdr:colOff>2676525</xdr:colOff>
      <xdr:row>25</xdr:row>
      <xdr:rowOff>0</xdr:rowOff>
    </xdr:to>
    <xdr:pic>
      <xdr:nvPicPr>
        <xdr:cNvPr id="3" name="Picture 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629400" y="3533775"/>
          <a:ext cx="2628900" cy="1457325"/>
        </a:xfrm>
        <a:prstGeom prst="rect">
          <a:avLst/>
        </a:prstGeom>
      </xdr:spPr>
    </xdr:pic>
    <xdr:clientData/>
  </xdr:twoCellAnchor>
  <xdr:twoCellAnchor editAs="oneCell">
    <xdr:from>
      <xdr:col>5</xdr:col>
      <xdr:colOff>9525</xdr:colOff>
      <xdr:row>34</xdr:row>
      <xdr:rowOff>28573</xdr:rowOff>
    </xdr:from>
    <xdr:to>
      <xdr:col>5</xdr:col>
      <xdr:colOff>2800350</xdr:colOff>
      <xdr:row>41</xdr:row>
      <xdr:rowOff>133349</xdr:rowOff>
    </xdr:to>
    <xdr:pic>
      <xdr:nvPicPr>
        <xdr:cNvPr id="4" name="Picture 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591300" y="6781798"/>
          <a:ext cx="2790825" cy="1390651"/>
        </a:xfrm>
        <a:prstGeom prst="rect">
          <a:avLst/>
        </a:prstGeom>
      </xdr:spPr>
    </xdr:pic>
    <xdr:clientData/>
  </xdr:twoCellAnchor>
  <xdr:twoCellAnchor editAs="oneCell">
    <xdr:from>
      <xdr:col>7</xdr:col>
      <xdr:colOff>76200</xdr:colOff>
      <xdr:row>25</xdr:row>
      <xdr:rowOff>28575</xdr:rowOff>
    </xdr:from>
    <xdr:to>
      <xdr:col>9</xdr:col>
      <xdr:colOff>447675</xdr:colOff>
      <xdr:row>33</xdr:row>
      <xdr:rowOff>123825</xdr:rowOff>
    </xdr:to>
    <xdr:pic>
      <xdr:nvPicPr>
        <xdr:cNvPr id="5" name="Picture 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192000" y="5019675"/>
          <a:ext cx="1743075" cy="1657350"/>
        </a:xfrm>
        <a:prstGeom prst="rect">
          <a:avLst/>
        </a:prstGeom>
      </xdr:spPr>
    </xdr:pic>
    <xdr:clientData/>
  </xdr:twoCellAnchor>
  <xdr:twoCellAnchor editAs="oneCell">
    <xdr:from>
      <xdr:col>5</xdr:col>
      <xdr:colOff>16668</xdr:colOff>
      <xdr:row>26</xdr:row>
      <xdr:rowOff>9525</xdr:rowOff>
    </xdr:from>
    <xdr:to>
      <xdr:col>5</xdr:col>
      <xdr:colOff>1990725</xdr:colOff>
      <xdr:row>30</xdr:row>
      <xdr:rowOff>38100</xdr:rowOff>
    </xdr:to>
    <xdr:pic>
      <xdr:nvPicPr>
        <xdr:cNvPr id="6" name="Picture 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65143" y="5210175"/>
          <a:ext cx="1974057" cy="762000"/>
        </a:xfrm>
        <a:prstGeom prst="rect">
          <a:avLst/>
        </a:prstGeom>
      </xdr:spPr>
    </xdr:pic>
    <xdr:clientData/>
  </xdr:twoCellAnchor>
  <xdr:twoCellAnchor editAs="oneCell">
    <xdr:from>
      <xdr:col>5</xdr:col>
      <xdr:colOff>2009775</xdr:colOff>
      <xdr:row>26</xdr:row>
      <xdr:rowOff>9525</xdr:rowOff>
    </xdr:from>
    <xdr:to>
      <xdr:col>6</xdr:col>
      <xdr:colOff>28575</xdr:colOff>
      <xdr:row>30</xdr:row>
      <xdr:rowOff>9525</xdr:rowOff>
    </xdr:to>
    <xdr:pic>
      <xdr:nvPicPr>
        <xdr:cNvPr id="7" name="Picture 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858250" y="5210175"/>
          <a:ext cx="828675" cy="733425"/>
        </a:xfrm>
        <a:prstGeom prst="rect">
          <a:avLst/>
        </a:prstGeom>
      </xdr:spPr>
    </xdr:pic>
    <xdr:clientData/>
  </xdr:twoCellAnchor>
  <xdr:twoCellAnchor editAs="oneCell">
    <xdr:from>
      <xdr:col>6</xdr:col>
      <xdr:colOff>28576</xdr:colOff>
      <xdr:row>26</xdr:row>
      <xdr:rowOff>0</xdr:rowOff>
    </xdr:from>
    <xdr:to>
      <xdr:col>6</xdr:col>
      <xdr:colOff>1381126</xdr:colOff>
      <xdr:row>29</xdr:row>
      <xdr:rowOff>161925</xdr:rowOff>
    </xdr:to>
    <xdr:pic>
      <xdr:nvPicPr>
        <xdr:cNvPr id="8" name="Picture 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9686926" y="5200650"/>
          <a:ext cx="1352550" cy="714375"/>
        </a:xfrm>
        <a:prstGeom prst="rect">
          <a:avLst/>
        </a:prstGeom>
      </xdr:spPr>
    </xdr:pic>
    <xdr:clientData/>
  </xdr:twoCellAnchor>
  <xdr:twoCellAnchor editAs="oneCell">
    <xdr:from>
      <xdr:col>5</xdr:col>
      <xdr:colOff>323850</xdr:colOff>
      <xdr:row>43</xdr:row>
      <xdr:rowOff>133350</xdr:rowOff>
    </xdr:from>
    <xdr:to>
      <xdr:col>5</xdr:col>
      <xdr:colOff>2619375</xdr:colOff>
      <xdr:row>58</xdr:row>
      <xdr:rowOff>76200</xdr:rowOff>
    </xdr:to>
    <xdr:pic>
      <xdr:nvPicPr>
        <xdr:cNvPr id="9" name="Picture 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172325" y="8562975"/>
          <a:ext cx="2295525" cy="2705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9526</xdr:colOff>
      <xdr:row>20</xdr:row>
      <xdr:rowOff>38100</xdr:rowOff>
    </xdr:from>
    <xdr:to>
      <xdr:col>14</xdr:col>
      <xdr:colOff>257176</xdr:colOff>
      <xdr:row>34</xdr:row>
      <xdr:rowOff>161925</xdr:rowOff>
    </xdr:to>
    <xdr:pic>
      <xdr:nvPicPr>
        <xdr:cNvPr id="2" name="Picture 1" descr="Image"/>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753476" y="5343525"/>
          <a:ext cx="361950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2381</xdr:colOff>
      <xdr:row>5</xdr:row>
      <xdr:rowOff>180975</xdr:rowOff>
    </xdr:from>
    <xdr:to>
      <xdr:col>20</xdr:col>
      <xdr:colOff>533400</xdr:colOff>
      <xdr:row>17</xdr:row>
      <xdr:rowOff>76200</xdr:rowOff>
    </xdr:to>
    <xdr:pic>
      <xdr:nvPicPr>
        <xdr:cNvPr id="2" name="Picture 1" descr="Image"/>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4194631" y="1104900"/>
          <a:ext cx="3274219"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6324600</xdr:colOff>
      <xdr:row>11</xdr:row>
      <xdr:rowOff>38100</xdr:rowOff>
    </xdr:from>
    <xdr:to>
      <xdr:col>3</xdr:col>
      <xdr:colOff>28575</xdr:colOff>
      <xdr:row>11</xdr:row>
      <xdr:rowOff>38100</xdr:rowOff>
    </xdr:to>
    <xdr:cxnSp macro="">
      <xdr:nvCxnSpPr>
        <xdr:cNvPr id="8" name="Straight Arrow Connector 7">
          <a:extLst>
            <a:ext uri="{FF2B5EF4-FFF2-40B4-BE49-F238E27FC236}">
              <a16:creationId xmlns:a16="http://schemas.microsoft.com/office/drawing/2014/main" id="{00000000-0008-0000-0300-000003000000}"/>
            </a:ext>
          </a:extLst>
        </xdr:cNvPr>
        <xdr:cNvCxnSpPr/>
      </xdr:nvCxnSpPr>
      <xdr:spPr>
        <a:xfrm>
          <a:off x="4924425" y="3019425"/>
          <a:ext cx="5524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11</xdr:row>
      <xdr:rowOff>161925</xdr:rowOff>
    </xdr:from>
    <xdr:to>
      <xdr:col>3</xdr:col>
      <xdr:colOff>0</xdr:colOff>
      <xdr:row>11</xdr:row>
      <xdr:rowOff>161925</xdr:rowOff>
    </xdr:to>
    <xdr:cxnSp macro="">
      <xdr:nvCxnSpPr>
        <xdr:cNvPr id="9" name="Straight Arrow Connector 8">
          <a:extLst>
            <a:ext uri="{FF2B5EF4-FFF2-40B4-BE49-F238E27FC236}">
              <a16:creationId xmlns:a16="http://schemas.microsoft.com/office/drawing/2014/main" id="{00000000-0008-0000-0300-000006000000}"/>
            </a:ext>
          </a:extLst>
        </xdr:cNvPr>
        <xdr:cNvCxnSpPr/>
      </xdr:nvCxnSpPr>
      <xdr:spPr>
        <a:xfrm flipH="1">
          <a:off x="4933950" y="3143250"/>
          <a:ext cx="5143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xdr:row>
      <xdr:rowOff>47625</xdr:rowOff>
    </xdr:from>
    <xdr:to>
      <xdr:col>4</xdr:col>
      <xdr:colOff>0</xdr:colOff>
      <xdr:row>13</xdr:row>
      <xdr:rowOff>47625</xdr:rowOff>
    </xdr:to>
    <xdr:cxnSp macro="">
      <xdr:nvCxnSpPr>
        <xdr:cNvPr id="10" name="Straight Arrow Connector 9">
          <a:extLst>
            <a:ext uri="{FF2B5EF4-FFF2-40B4-BE49-F238E27FC236}">
              <a16:creationId xmlns:a16="http://schemas.microsoft.com/office/drawing/2014/main" id="{00000000-0008-0000-0300-000008000000}"/>
            </a:ext>
          </a:extLst>
        </xdr:cNvPr>
        <xdr:cNvCxnSpPr/>
      </xdr:nvCxnSpPr>
      <xdr:spPr>
        <a:xfrm>
          <a:off x="4924425" y="3409950"/>
          <a:ext cx="11715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13</xdr:row>
      <xdr:rowOff>161925</xdr:rowOff>
    </xdr:from>
    <xdr:to>
      <xdr:col>4</xdr:col>
      <xdr:colOff>0</xdr:colOff>
      <xdr:row>13</xdr:row>
      <xdr:rowOff>161925</xdr:rowOff>
    </xdr:to>
    <xdr:cxnSp macro="">
      <xdr:nvCxnSpPr>
        <xdr:cNvPr id="11" name="Straight Arrow Connector 10">
          <a:extLst>
            <a:ext uri="{FF2B5EF4-FFF2-40B4-BE49-F238E27FC236}">
              <a16:creationId xmlns:a16="http://schemas.microsoft.com/office/drawing/2014/main" id="{00000000-0008-0000-0300-00000B000000}"/>
            </a:ext>
          </a:extLst>
        </xdr:cNvPr>
        <xdr:cNvCxnSpPr/>
      </xdr:nvCxnSpPr>
      <xdr:spPr>
        <a:xfrm flipH="1">
          <a:off x="4924426" y="3524250"/>
          <a:ext cx="117157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xdr:row>
      <xdr:rowOff>47625</xdr:rowOff>
    </xdr:from>
    <xdr:to>
      <xdr:col>4</xdr:col>
      <xdr:colOff>800100</xdr:colOff>
      <xdr:row>15</xdr:row>
      <xdr:rowOff>57150</xdr:rowOff>
    </xdr:to>
    <xdr:cxnSp macro="">
      <xdr:nvCxnSpPr>
        <xdr:cNvPr id="12" name="Straight Arrow Connector 11">
          <a:extLst>
            <a:ext uri="{FF2B5EF4-FFF2-40B4-BE49-F238E27FC236}">
              <a16:creationId xmlns:a16="http://schemas.microsoft.com/office/drawing/2014/main" id="{00000000-0008-0000-0300-00000D000000}"/>
            </a:ext>
          </a:extLst>
        </xdr:cNvPr>
        <xdr:cNvCxnSpPr/>
      </xdr:nvCxnSpPr>
      <xdr:spPr>
        <a:xfrm>
          <a:off x="4924425" y="3790950"/>
          <a:ext cx="1790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xdr:row>
      <xdr:rowOff>152400</xdr:rowOff>
    </xdr:from>
    <xdr:to>
      <xdr:col>5</xdr:col>
      <xdr:colOff>0</xdr:colOff>
      <xdr:row>15</xdr:row>
      <xdr:rowOff>152400</xdr:rowOff>
    </xdr:to>
    <xdr:cxnSp macro="">
      <xdr:nvCxnSpPr>
        <xdr:cNvPr id="13" name="Straight Arrow Connector 12">
          <a:extLst>
            <a:ext uri="{FF2B5EF4-FFF2-40B4-BE49-F238E27FC236}">
              <a16:creationId xmlns:a16="http://schemas.microsoft.com/office/drawing/2014/main" id="{00000000-0008-0000-0300-00000F000000}"/>
            </a:ext>
          </a:extLst>
        </xdr:cNvPr>
        <xdr:cNvCxnSpPr/>
      </xdr:nvCxnSpPr>
      <xdr:spPr>
        <a:xfrm flipH="1">
          <a:off x="4924425" y="3895725"/>
          <a:ext cx="1790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20</xdr:row>
      <xdr:rowOff>9525</xdr:rowOff>
    </xdr:from>
    <xdr:to>
      <xdr:col>7</xdr:col>
      <xdr:colOff>590550</xdr:colOff>
      <xdr:row>23</xdr:row>
      <xdr:rowOff>190500</xdr:rowOff>
    </xdr:to>
    <xdr:cxnSp macro="">
      <xdr:nvCxnSpPr>
        <xdr:cNvPr id="2" name="Straight Connector 1">
          <a:extLst>
            <a:ext uri="{FF2B5EF4-FFF2-40B4-BE49-F238E27FC236}">
              <a16:creationId xmlns:a16="http://schemas.microsoft.com/office/drawing/2014/main" id="{00000000-0008-0000-0800-000002000000}"/>
            </a:ext>
          </a:extLst>
        </xdr:cNvPr>
        <xdr:cNvCxnSpPr/>
      </xdr:nvCxnSpPr>
      <xdr:spPr>
        <a:xfrm flipH="1" flipV="1">
          <a:off x="6191250" y="3305175"/>
          <a:ext cx="771525" cy="752475"/>
        </a:xfrm>
        <a:prstGeom prst="line">
          <a:avLst/>
        </a:prstGeom>
        <a:ln w="190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38100</xdr:colOff>
      <xdr:row>20</xdr:row>
      <xdr:rowOff>0</xdr:rowOff>
    </xdr:from>
    <xdr:to>
      <xdr:col>10</xdr:col>
      <xdr:colOff>0</xdr:colOff>
      <xdr:row>23</xdr:row>
      <xdr:rowOff>180975</xdr:rowOff>
    </xdr:to>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flipV="1">
          <a:off x="7000875" y="3295650"/>
          <a:ext cx="742950" cy="75247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12</xdr:row>
      <xdr:rowOff>104775</xdr:rowOff>
    </xdr:from>
    <xdr:to>
      <xdr:col>8</xdr:col>
      <xdr:colOff>38100</xdr:colOff>
      <xdr:row>13</xdr:row>
      <xdr:rowOff>142875</xdr:rowOff>
    </xdr:to>
    <xdr:sp macro="" textlink="">
      <xdr:nvSpPr>
        <xdr:cNvPr id="4" name="Up Arrow 3">
          <a:extLst>
            <a:ext uri="{FF2B5EF4-FFF2-40B4-BE49-F238E27FC236}">
              <a16:creationId xmlns:a16="http://schemas.microsoft.com/office/drawing/2014/main" id="{00000000-0008-0000-0800-000004000000}"/>
            </a:ext>
          </a:extLst>
        </xdr:cNvPr>
        <xdr:cNvSpPr/>
      </xdr:nvSpPr>
      <xdr:spPr>
        <a:xfrm>
          <a:off x="6905625" y="1857375"/>
          <a:ext cx="95250" cy="2286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390524</xdr:colOff>
      <xdr:row>9</xdr:row>
      <xdr:rowOff>171451</xdr:rowOff>
    </xdr:from>
    <xdr:to>
      <xdr:col>7</xdr:col>
      <xdr:colOff>238124</xdr:colOff>
      <xdr:row>11</xdr:row>
      <xdr:rowOff>95251</xdr:rowOff>
    </xdr:to>
    <xdr:sp macro="" textlink="">
      <xdr:nvSpPr>
        <xdr:cNvPr id="5" name="Left Arrow 4">
          <a:extLst>
            <a:ext uri="{FF2B5EF4-FFF2-40B4-BE49-F238E27FC236}">
              <a16:creationId xmlns:a16="http://schemas.microsoft.com/office/drawing/2014/main" id="{00000000-0008-0000-0800-000005000000}"/>
            </a:ext>
          </a:extLst>
        </xdr:cNvPr>
        <xdr:cNvSpPr/>
      </xdr:nvSpPr>
      <xdr:spPr>
        <a:xfrm>
          <a:off x="6572249" y="1533526"/>
          <a:ext cx="238125" cy="114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161925</xdr:colOff>
      <xdr:row>14</xdr:row>
      <xdr:rowOff>38100</xdr:rowOff>
    </xdr:from>
    <xdr:to>
      <xdr:col>5</xdr:col>
      <xdr:colOff>296400</xdr:colOff>
      <xdr:row>15</xdr:row>
      <xdr:rowOff>76200</xdr:rowOff>
    </xdr:to>
    <xdr:sp macro="" textlink="">
      <xdr:nvSpPr>
        <xdr:cNvPr id="6" name="Down Arrow 5">
          <a:extLst>
            <a:ext uri="{FF2B5EF4-FFF2-40B4-BE49-F238E27FC236}">
              <a16:creationId xmlns:a16="http://schemas.microsoft.com/office/drawing/2014/main" id="{00000000-0008-0000-0800-000006000000}"/>
            </a:ext>
          </a:extLst>
        </xdr:cNvPr>
        <xdr:cNvSpPr/>
      </xdr:nvSpPr>
      <xdr:spPr>
        <a:xfrm>
          <a:off x="5953125" y="2171700"/>
          <a:ext cx="134475" cy="228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276225</xdr:colOff>
      <xdr:row>16</xdr:row>
      <xdr:rowOff>104775</xdr:rowOff>
    </xdr:from>
    <xdr:to>
      <xdr:col>7</xdr:col>
      <xdr:colOff>137700</xdr:colOff>
      <xdr:row>17</xdr:row>
      <xdr:rowOff>58275</xdr:rowOff>
    </xdr:to>
    <xdr:sp macro="" textlink="">
      <xdr:nvSpPr>
        <xdr:cNvPr id="7" name="Right Arrow 6">
          <a:extLst>
            <a:ext uri="{FF2B5EF4-FFF2-40B4-BE49-F238E27FC236}">
              <a16:creationId xmlns:a16="http://schemas.microsoft.com/office/drawing/2014/main" id="{00000000-0008-0000-0800-000007000000}"/>
            </a:ext>
          </a:extLst>
        </xdr:cNvPr>
        <xdr:cNvSpPr/>
      </xdr:nvSpPr>
      <xdr:spPr>
        <a:xfrm>
          <a:off x="6457950" y="2628900"/>
          <a:ext cx="252000" cy="144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95250</xdr:colOff>
      <xdr:row>14</xdr:row>
      <xdr:rowOff>19050</xdr:rowOff>
    </xdr:from>
    <xdr:to>
      <xdr:col>8</xdr:col>
      <xdr:colOff>239250</xdr:colOff>
      <xdr:row>15</xdr:row>
      <xdr:rowOff>44550</xdr:rowOff>
    </xdr:to>
    <xdr:sp macro="" textlink="">
      <xdr:nvSpPr>
        <xdr:cNvPr id="8" name="Up Arrow 7">
          <a:extLst>
            <a:ext uri="{FF2B5EF4-FFF2-40B4-BE49-F238E27FC236}">
              <a16:creationId xmlns:a16="http://schemas.microsoft.com/office/drawing/2014/main" id="{00000000-0008-0000-0800-000008000000}"/>
            </a:ext>
          </a:extLst>
        </xdr:cNvPr>
        <xdr:cNvSpPr/>
      </xdr:nvSpPr>
      <xdr:spPr>
        <a:xfrm>
          <a:off x="7058025" y="2152650"/>
          <a:ext cx="144000" cy="2160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47625</xdr:colOff>
      <xdr:row>9</xdr:row>
      <xdr:rowOff>152400</xdr:rowOff>
    </xdr:from>
    <xdr:to>
      <xdr:col>9</xdr:col>
      <xdr:colOff>299625</xdr:colOff>
      <xdr:row>11</xdr:row>
      <xdr:rowOff>105900</xdr:rowOff>
    </xdr:to>
    <xdr:sp macro="" textlink="">
      <xdr:nvSpPr>
        <xdr:cNvPr id="9" name="Right Arrow 8">
          <a:extLst>
            <a:ext uri="{FF2B5EF4-FFF2-40B4-BE49-F238E27FC236}">
              <a16:creationId xmlns:a16="http://schemas.microsoft.com/office/drawing/2014/main" id="{00000000-0008-0000-0800-000009000000}"/>
            </a:ext>
          </a:extLst>
        </xdr:cNvPr>
        <xdr:cNvSpPr/>
      </xdr:nvSpPr>
      <xdr:spPr>
        <a:xfrm>
          <a:off x="7400925" y="1514475"/>
          <a:ext cx="252000" cy="144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95250</xdr:colOff>
      <xdr:row>14</xdr:row>
      <xdr:rowOff>0</xdr:rowOff>
    </xdr:from>
    <xdr:to>
      <xdr:col>10</xdr:col>
      <xdr:colOff>239250</xdr:colOff>
      <xdr:row>15</xdr:row>
      <xdr:rowOff>25500</xdr:rowOff>
    </xdr:to>
    <xdr:sp macro="" textlink="">
      <xdr:nvSpPr>
        <xdr:cNvPr id="10" name="Down Arrow 9">
          <a:extLst>
            <a:ext uri="{FF2B5EF4-FFF2-40B4-BE49-F238E27FC236}">
              <a16:creationId xmlns:a16="http://schemas.microsoft.com/office/drawing/2014/main" id="{00000000-0008-0000-0800-00000A000000}"/>
            </a:ext>
          </a:extLst>
        </xdr:cNvPr>
        <xdr:cNvSpPr/>
      </xdr:nvSpPr>
      <xdr:spPr>
        <a:xfrm>
          <a:off x="7839075" y="2133600"/>
          <a:ext cx="144000" cy="216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47625</xdr:colOff>
      <xdr:row>16</xdr:row>
      <xdr:rowOff>114300</xdr:rowOff>
    </xdr:from>
    <xdr:to>
      <xdr:col>9</xdr:col>
      <xdr:colOff>299625</xdr:colOff>
      <xdr:row>17</xdr:row>
      <xdr:rowOff>67800</xdr:rowOff>
    </xdr:to>
    <xdr:sp macro="" textlink="">
      <xdr:nvSpPr>
        <xdr:cNvPr id="11" name="Left Arrow 10">
          <a:extLst>
            <a:ext uri="{FF2B5EF4-FFF2-40B4-BE49-F238E27FC236}">
              <a16:creationId xmlns:a16="http://schemas.microsoft.com/office/drawing/2014/main" id="{00000000-0008-0000-0800-00000B000000}"/>
            </a:ext>
          </a:extLst>
        </xdr:cNvPr>
        <xdr:cNvSpPr/>
      </xdr:nvSpPr>
      <xdr:spPr>
        <a:xfrm>
          <a:off x="7400925" y="2638425"/>
          <a:ext cx="252000" cy="144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238125</xdr:colOff>
      <xdr:row>25</xdr:row>
      <xdr:rowOff>14850</xdr:rowOff>
    </xdr:from>
    <xdr:to>
      <xdr:col>7</xdr:col>
      <xdr:colOff>75226</xdr:colOff>
      <xdr:row>25</xdr:row>
      <xdr:rowOff>123828</xdr:rowOff>
    </xdr:to>
    <xdr:sp macro="" textlink="">
      <xdr:nvSpPr>
        <xdr:cNvPr id="12" name="Up-Down Arrow 11">
          <a:extLst>
            <a:ext uri="{FF2B5EF4-FFF2-40B4-BE49-F238E27FC236}">
              <a16:creationId xmlns:a16="http://schemas.microsoft.com/office/drawing/2014/main" id="{00000000-0008-0000-0800-00000C000000}"/>
            </a:ext>
          </a:extLst>
        </xdr:cNvPr>
        <xdr:cNvSpPr/>
      </xdr:nvSpPr>
      <xdr:spPr>
        <a:xfrm rot="5400000">
          <a:off x="6479174" y="4213201"/>
          <a:ext cx="108978" cy="227626"/>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247650</xdr:colOff>
      <xdr:row>21</xdr:row>
      <xdr:rowOff>180975</xdr:rowOff>
    </xdr:from>
    <xdr:to>
      <xdr:col>7</xdr:col>
      <xdr:colOff>361950</xdr:colOff>
      <xdr:row>23</xdr:row>
      <xdr:rowOff>38100</xdr:rowOff>
    </xdr:to>
    <xdr:sp macro="" textlink="">
      <xdr:nvSpPr>
        <xdr:cNvPr id="13" name="Up-Down Arrow 12">
          <a:extLst>
            <a:ext uri="{FF2B5EF4-FFF2-40B4-BE49-F238E27FC236}">
              <a16:creationId xmlns:a16="http://schemas.microsoft.com/office/drawing/2014/main" id="{00000000-0008-0000-0800-00000D000000}"/>
            </a:ext>
          </a:extLst>
        </xdr:cNvPr>
        <xdr:cNvSpPr/>
      </xdr:nvSpPr>
      <xdr:spPr>
        <a:xfrm>
          <a:off x="6819900" y="3667125"/>
          <a:ext cx="114300" cy="238125"/>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85725</xdr:colOff>
      <xdr:row>20</xdr:row>
      <xdr:rowOff>85725</xdr:rowOff>
    </xdr:from>
    <xdr:to>
      <xdr:col>8</xdr:col>
      <xdr:colOff>193725</xdr:colOff>
      <xdr:row>21</xdr:row>
      <xdr:rowOff>147225</xdr:rowOff>
    </xdr:to>
    <xdr:sp macro="" textlink="">
      <xdr:nvSpPr>
        <xdr:cNvPr id="14" name="Up-Down Arrow 13">
          <a:extLst>
            <a:ext uri="{FF2B5EF4-FFF2-40B4-BE49-F238E27FC236}">
              <a16:creationId xmlns:a16="http://schemas.microsoft.com/office/drawing/2014/main" id="{00000000-0008-0000-0800-00000E000000}"/>
            </a:ext>
          </a:extLst>
        </xdr:cNvPr>
        <xdr:cNvSpPr/>
      </xdr:nvSpPr>
      <xdr:spPr>
        <a:xfrm>
          <a:off x="7048500" y="3381375"/>
          <a:ext cx="108000" cy="252000"/>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0</xdr:colOff>
      <xdr:row>25</xdr:row>
      <xdr:rowOff>9525</xdr:rowOff>
    </xdr:from>
    <xdr:to>
      <xdr:col>9</xdr:col>
      <xdr:colOff>266699</xdr:colOff>
      <xdr:row>25</xdr:row>
      <xdr:rowOff>114303</xdr:rowOff>
    </xdr:to>
    <xdr:sp macro="" textlink="">
      <xdr:nvSpPr>
        <xdr:cNvPr id="15" name="Up-Down Arrow 14">
          <a:extLst>
            <a:ext uri="{FF2B5EF4-FFF2-40B4-BE49-F238E27FC236}">
              <a16:creationId xmlns:a16="http://schemas.microsoft.com/office/drawing/2014/main" id="{00000000-0008-0000-0800-00000F000000}"/>
            </a:ext>
          </a:extLst>
        </xdr:cNvPr>
        <xdr:cNvSpPr/>
      </xdr:nvSpPr>
      <xdr:spPr>
        <a:xfrm rot="5400000">
          <a:off x="7434261" y="4186239"/>
          <a:ext cx="104778" cy="266699"/>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0</xdr:colOff>
      <xdr:row>22</xdr:row>
      <xdr:rowOff>0</xdr:rowOff>
    </xdr:from>
    <xdr:to>
      <xdr:col>9</xdr:col>
      <xdr:colOff>252000</xdr:colOff>
      <xdr:row>22</xdr:row>
      <xdr:rowOff>108000</xdr:rowOff>
    </xdr:to>
    <xdr:sp macro="" textlink="">
      <xdr:nvSpPr>
        <xdr:cNvPr id="16" name="Up-Down Arrow 15">
          <a:extLst>
            <a:ext uri="{FF2B5EF4-FFF2-40B4-BE49-F238E27FC236}">
              <a16:creationId xmlns:a16="http://schemas.microsoft.com/office/drawing/2014/main" id="{00000000-0008-0000-0800-000010000000}"/>
            </a:ext>
          </a:extLst>
        </xdr:cNvPr>
        <xdr:cNvSpPr/>
      </xdr:nvSpPr>
      <xdr:spPr>
        <a:xfrm rot="2700000">
          <a:off x="7425300" y="3604650"/>
          <a:ext cx="108000" cy="252000"/>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295274</xdr:colOff>
      <xdr:row>21</xdr:row>
      <xdr:rowOff>133350</xdr:rowOff>
    </xdr:from>
    <xdr:to>
      <xdr:col>6</xdr:col>
      <xdr:colOff>403274</xdr:colOff>
      <xdr:row>23</xdr:row>
      <xdr:rowOff>4350</xdr:rowOff>
    </xdr:to>
    <xdr:sp macro="" textlink="">
      <xdr:nvSpPr>
        <xdr:cNvPr id="17" name="Up-Down Arrow 16">
          <a:extLst>
            <a:ext uri="{FF2B5EF4-FFF2-40B4-BE49-F238E27FC236}">
              <a16:creationId xmlns:a16="http://schemas.microsoft.com/office/drawing/2014/main" id="{00000000-0008-0000-0800-000011000000}"/>
            </a:ext>
          </a:extLst>
        </xdr:cNvPr>
        <xdr:cNvSpPr/>
      </xdr:nvSpPr>
      <xdr:spPr>
        <a:xfrm rot="8100000">
          <a:off x="6476999" y="3619500"/>
          <a:ext cx="98475" cy="252000"/>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11</xdr:col>
      <xdr:colOff>657225</xdr:colOff>
      <xdr:row>4</xdr:row>
      <xdr:rowOff>28575</xdr:rowOff>
    </xdr:from>
    <xdr:to>
      <xdr:col>17</xdr:col>
      <xdr:colOff>28575</xdr:colOff>
      <xdr:row>21</xdr:row>
      <xdr:rowOff>123825</xdr:rowOff>
    </xdr:to>
    <xdr:pic>
      <xdr:nvPicPr>
        <xdr:cNvPr id="18" name="Picture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63150" y="790575"/>
          <a:ext cx="3486150" cy="3248025"/>
        </a:xfrm>
        <a:prstGeom prst="rect">
          <a:avLst/>
        </a:prstGeom>
      </xdr:spPr>
    </xdr:pic>
    <xdr:clientData/>
  </xdr:twoCellAnchor>
  <xdr:twoCellAnchor editAs="oneCell">
    <xdr:from>
      <xdr:col>12</xdr:col>
      <xdr:colOff>28575</xdr:colOff>
      <xdr:row>25</xdr:row>
      <xdr:rowOff>28575</xdr:rowOff>
    </xdr:from>
    <xdr:to>
      <xdr:col>16</xdr:col>
      <xdr:colOff>152400</xdr:colOff>
      <xdr:row>33</xdr:row>
      <xdr:rowOff>180975</xdr:rowOff>
    </xdr:to>
    <xdr:pic>
      <xdr:nvPicPr>
        <xdr:cNvPr id="19" name="Picture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20300" y="4495800"/>
          <a:ext cx="2867025" cy="1600200"/>
        </a:xfrm>
        <a:prstGeom prst="rect">
          <a:avLst/>
        </a:prstGeom>
      </xdr:spPr>
    </xdr:pic>
    <xdr:clientData/>
  </xdr:twoCellAnchor>
</xdr:wsDr>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4">
    <queryTableFields count="3">
      <queryTableField id="1" name="Column1" tableColumnId="7"/>
      <queryTableField id="2" name="Column2" tableColumnId="8"/>
      <queryTableField id="3" name="Column3"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Interview_Player_Athlete" displayName="Interview_Player_Athlete" ref="A1:C52" tableType="queryTable" totalsRowShown="0">
  <autoFilter ref="A1:C52"/>
  <tableColumns count="3">
    <tableColumn id="7" uniqueName="7" name="Column1" queryTableFieldId="1" dataDxfId="2"/>
    <tableColumn id="8" uniqueName="8" name="Column2" queryTableFieldId="2" dataDxfId="1"/>
    <tableColumn id="9" uniqueName="9" name="Column3"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tabSelected="1" workbookViewId="0">
      <selection activeCell="G44" sqref="G44"/>
    </sheetView>
  </sheetViews>
  <sheetFormatPr defaultRowHeight="13.8" x14ac:dyDescent="0.25"/>
  <cols>
    <col min="1" max="1" width="102.09765625" bestFit="1" customWidth="1"/>
    <col min="2" max="2" width="10.59765625" customWidth="1"/>
    <col min="3" max="3" width="13" customWidth="1"/>
    <col min="5" max="5" width="8.59765625" customWidth="1"/>
  </cols>
  <sheetData>
    <row r="1" spans="1:5" ht="14.4" thickBot="1" x14ac:dyDescent="0.3">
      <c r="A1" s="1" t="s">
        <v>5</v>
      </c>
      <c r="B1" s="1" t="s">
        <v>6</v>
      </c>
      <c r="C1" s="1" t="s">
        <v>7</v>
      </c>
    </row>
    <row r="2" spans="1:5" ht="14.4" thickBot="1" x14ac:dyDescent="0.3">
      <c r="A2" s="10" t="s">
        <v>8</v>
      </c>
      <c r="B2" s="13"/>
      <c r="C2" s="14"/>
    </row>
    <row r="3" spans="1:5" ht="14.4" thickBot="1" x14ac:dyDescent="0.3">
      <c r="A3" s="1" t="s">
        <v>9</v>
      </c>
      <c r="B3" s="1"/>
      <c r="C3" s="1"/>
    </row>
    <row r="4" spans="1:5" ht="18" thickBot="1" x14ac:dyDescent="0.35">
      <c r="A4" s="4" t="s">
        <v>10</v>
      </c>
      <c r="B4" s="5"/>
      <c r="C4" s="6"/>
      <c r="E4" s="293" t="s">
        <v>474</v>
      </c>
    </row>
    <row r="5" spans="1:5" x14ac:dyDescent="0.25">
      <c r="A5" s="1"/>
      <c r="B5" s="2" t="s">
        <v>11</v>
      </c>
      <c r="C5" s="2" t="s">
        <v>12</v>
      </c>
      <c r="E5" t="s">
        <v>475</v>
      </c>
    </row>
    <row r="6" spans="1:5" x14ac:dyDescent="0.25">
      <c r="A6" s="1" t="s">
        <v>13</v>
      </c>
      <c r="B6" s="1"/>
      <c r="C6" s="1"/>
      <c r="E6" t="s">
        <v>476</v>
      </c>
    </row>
    <row r="7" spans="1:5" x14ac:dyDescent="0.25">
      <c r="A7" s="1" t="s">
        <v>14</v>
      </c>
      <c r="B7" s="1"/>
      <c r="C7" s="1"/>
    </row>
    <row r="8" spans="1:5" ht="14.4" thickBot="1" x14ac:dyDescent="0.3">
      <c r="A8" s="1"/>
      <c r="B8" s="1"/>
      <c r="C8" s="1"/>
      <c r="E8" t="s">
        <v>477</v>
      </c>
    </row>
    <row r="9" spans="1:5" ht="14.4" thickBot="1" x14ac:dyDescent="0.3">
      <c r="A9" s="7" t="s">
        <v>15</v>
      </c>
      <c r="B9" s="8"/>
      <c r="C9" s="9"/>
      <c r="E9" t="s">
        <v>494</v>
      </c>
    </row>
    <row r="10" spans="1:5" x14ac:dyDescent="0.25">
      <c r="A10" s="3" t="s">
        <v>16</v>
      </c>
      <c r="B10" s="2">
        <v>4</v>
      </c>
      <c r="C10" s="2">
        <v>8</v>
      </c>
    </row>
    <row r="11" spans="1:5" x14ac:dyDescent="0.25">
      <c r="A11" s="1" t="s">
        <v>17</v>
      </c>
      <c r="B11" s="1"/>
      <c r="C11" s="1"/>
      <c r="E11" t="s">
        <v>492</v>
      </c>
    </row>
    <row r="12" spans="1:5" ht="14.4" thickBot="1" x14ac:dyDescent="0.3">
      <c r="A12" s="1" t="s">
        <v>18</v>
      </c>
      <c r="B12" s="1"/>
      <c r="C12" s="1"/>
    </row>
    <row r="13" spans="1:5" ht="14.4" thickBot="1" x14ac:dyDescent="0.3">
      <c r="A13" s="10" t="s">
        <v>19</v>
      </c>
      <c r="B13" s="11" t="s">
        <v>20</v>
      </c>
      <c r="C13" s="12" t="s">
        <v>21</v>
      </c>
      <c r="E13" t="s">
        <v>481</v>
      </c>
    </row>
    <row r="14" spans="1:5" x14ac:dyDescent="0.25">
      <c r="A14" s="1" t="s">
        <v>22</v>
      </c>
      <c r="B14" s="1"/>
      <c r="C14" s="1"/>
      <c r="E14" t="s">
        <v>493</v>
      </c>
    </row>
    <row r="15" spans="1:5" x14ac:dyDescent="0.25">
      <c r="A15" s="1" t="s">
        <v>0</v>
      </c>
      <c r="B15" s="1"/>
      <c r="C15" s="1"/>
    </row>
    <row r="16" spans="1:5" ht="14.4" thickBot="1" x14ac:dyDescent="0.3">
      <c r="A16" s="1" t="s">
        <v>1</v>
      </c>
      <c r="B16" s="1"/>
      <c r="C16" s="1"/>
    </row>
    <row r="17" spans="1:15" ht="14.4" thickBot="1" x14ac:dyDescent="0.3">
      <c r="A17" s="10" t="s">
        <v>23</v>
      </c>
      <c r="B17" s="11" t="s">
        <v>24</v>
      </c>
      <c r="C17" s="12" t="s">
        <v>25</v>
      </c>
    </row>
    <row r="18" spans="1:15" x14ac:dyDescent="0.25">
      <c r="A18" s="1" t="s">
        <v>26</v>
      </c>
      <c r="B18" s="1"/>
      <c r="C18" s="1"/>
    </row>
    <row r="19" spans="1:15" x14ac:dyDescent="0.25">
      <c r="A19" s="1" t="s">
        <v>27</v>
      </c>
      <c r="B19" s="1"/>
      <c r="C19" s="1"/>
      <c r="E19" t="s">
        <v>495</v>
      </c>
    </row>
    <row r="20" spans="1:15" x14ac:dyDescent="0.25">
      <c r="A20" s="1" t="s">
        <v>28</v>
      </c>
      <c r="B20" s="1"/>
      <c r="C20" s="1"/>
      <c r="E20" s="283" t="s">
        <v>496</v>
      </c>
      <c r="F20" s="283"/>
      <c r="G20" s="283"/>
      <c r="H20" s="283"/>
      <c r="I20" s="283"/>
      <c r="J20" s="283"/>
      <c r="K20" s="283"/>
    </row>
    <row r="21" spans="1:15" x14ac:dyDescent="0.25">
      <c r="A21" s="1" t="s">
        <v>29</v>
      </c>
      <c r="B21" s="1"/>
      <c r="C21" s="1"/>
      <c r="F21" s="314" t="s">
        <v>497</v>
      </c>
      <c r="G21" s="314"/>
      <c r="H21" s="314"/>
      <c r="I21" s="314"/>
      <c r="J21" s="314"/>
      <c r="K21" s="314"/>
      <c r="L21" s="314"/>
      <c r="M21" s="314"/>
      <c r="N21" s="314"/>
    </row>
    <row r="22" spans="1:15" x14ac:dyDescent="0.25">
      <c r="A22" s="1" t="s">
        <v>30</v>
      </c>
      <c r="B22" s="1"/>
      <c r="C22" s="1"/>
      <c r="F22" s="313" t="s">
        <v>498</v>
      </c>
      <c r="G22" s="313"/>
      <c r="H22" s="313"/>
      <c r="I22" s="313"/>
      <c r="J22" s="313"/>
      <c r="K22" s="313"/>
      <c r="L22" s="313"/>
      <c r="M22" s="313"/>
      <c r="N22" s="313"/>
      <c r="O22" s="313"/>
    </row>
    <row r="23" spans="1:15" x14ac:dyDescent="0.25">
      <c r="A23" s="1" t="s">
        <v>31</v>
      </c>
      <c r="B23" s="1"/>
      <c r="C23" s="1"/>
    </row>
    <row r="24" spans="1:15" x14ac:dyDescent="0.25">
      <c r="A24" s="1" t="s">
        <v>32</v>
      </c>
      <c r="B24" s="1"/>
      <c r="C24" s="1"/>
      <c r="F24" s="313" t="s">
        <v>500</v>
      </c>
      <c r="G24" s="313"/>
      <c r="H24" s="313"/>
      <c r="I24" s="313"/>
      <c r="J24" s="313"/>
      <c r="K24" s="313"/>
      <c r="L24" s="313"/>
      <c r="M24" s="313"/>
      <c r="N24" s="313"/>
      <c r="O24" s="313"/>
    </row>
    <row r="25" spans="1:15" x14ac:dyDescent="0.25">
      <c r="A25" s="1" t="s">
        <v>33</v>
      </c>
      <c r="B25" s="1"/>
      <c r="C25" s="1"/>
      <c r="F25" t="s">
        <v>499</v>
      </c>
    </row>
    <row r="26" spans="1:15" x14ac:dyDescent="0.25">
      <c r="A26" s="1" t="s">
        <v>34</v>
      </c>
      <c r="B26" s="1"/>
      <c r="C26" s="1"/>
    </row>
    <row r="27" spans="1:15" ht="14.4" thickBot="1" x14ac:dyDescent="0.3">
      <c r="A27" s="1" t="s">
        <v>35</v>
      </c>
      <c r="B27" s="1"/>
      <c r="C27" s="1"/>
      <c r="E27" s="36" t="s">
        <v>501</v>
      </c>
      <c r="F27" t="s">
        <v>502</v>
      </c>
    </row>
    <row r="28" spans="1:15" ht="14.4" thickBot="1" x14ac:dyDescent="0.3">
      <c r="A28" s="10" t="s">
        <v>36</v>
      </c>
      <c r="B28" s="8"/>
      <c r="C28" s="9"/>
      <c r="F28" t="s">
        <v>505</v>
      </c>
    </row>
    <row r="29" spans="1:15" x14ac:dyDescent="0.25">
      <c r="A29" s="1" t="s">
        <v>37</v>
      </c>
      <c r="B29" s="1"/>
      <c r="C29" s="1"/>
    </row>
    <row r="30" spans="1:15" x14ac:dyDescent="0.25">
      <c r="A30" s="1" t="s">
        <v>38</v>
      </c>
      <c r="B30" s="1"/>
      <c r="C30" s="1"/>
    </row>
    <row r="31" spans="1:15" x14ac:dyDescent="0.25">
      <c r="A31" s="1" t="s">
        <v>508</v>
      </c>
      <c r="B31" s="1"/>
      <c r="C31" s="1"/>
      <c r="E31" s="36" t="s">
        <v>503</v>
      </c>
      <c r="F31" t="s">
        <v>504</v>
      </c>
    </row>
    <row r="32" spans="1:15" x14ac:dyDescent="0.25">
      <c r="A32" s="1" t="s">
        <v>200</v>
      </c>
      <c r="B32" s="1"/>
      <c r="C32" s="1"/>
      <c r="F32" t="s">
        <v>506</v>
      </c>
    </row>
    <row r="33" spans="1:5" ht="14.4" thickBot="1" x14ac:dyDescent="0.3">
      <c r="A33" s="1" t="s">
        <v>39</v>
      </c>
      <c r="B33" s="1"/>
      <c r="C33" s="1"/>
    </row>
    <row r="34" spans="1:5" ht="14.4" thickBot="1" x14ac:dyDescent="0.3">
      <c r="A34" s="10" t="s">
        <v>40</v>
      </c>
      <c r="B34" s="11"/>
      <c r="C34" s="12"/>
    </row>
    <row r="35" spans="1:5" x14ac:dyDescent="0.25">
      <c r="A35" s="1" t="s">
        <v>41</v>
      </c>
      <c r="B35" s="1"/>
      <c r="C35" s="1"/>
    </row>
    <row r="36" spans="1:5" x14ac:dyDescent="0.25">
      <c r="A36" s="1" t="s">
        <v>42</v>
      </c>
      <c r="B36" s="1"/>
      <c r="C36" s="1"/>
      <c r="E36" t="s">
        <v>507</v>
      </c>
    </row>
    <row r="37" spans="1:5" ht="14.4" thickBot="1" x14ac:dyDescent="0.3">
      <c r="A37" s="1" t="s">
        <v>43</v>
      </c>
      <c r="B37" s="1"/>
      <c r="C37" s="1"/>
    </row>
    <row r="38" spans="1:5" ht="14.4" thickBot="1" x14ac:dyDescent="0.3">
      <c r="A38" s="10" t="s">
        <v>44</v>
      </c>
      <c r="B38" s="11"/>
      <c r="C38" s="12"/>
    </row>
    <row r="39" spans="1:5" x14ac:dyDescent="0.25">
      <c r="A39" s="1" t="s">
        <v>45</v>
      </c>
      <c r="B39" s="1"/>
      <c r="C39" s="1"/>
    </row>
    <row r="40" spans="1:5" x14ac:dyDescent="0.25">
      <c r="A40" s="1" t="s">
        <v>59</v>
      </c>
      <c r="B40" s="1"/>
      <c r="C40" s="1"/>
    </row>
    <row r="41" spans="1:5" x14ac:dyDescent="0.25">
      <c r="A41" s="1" t="s">
        <v>46</v>
      </c>
      <c r="B41" s="1"/>
      <c r="C41" s="1"/>
    </row>
    <row r="42" spans="1:5" x14ac:dyDescent="0.25">
      <c r="A42" s="1" t="s">
        <v>47</v>
      </c>
      <c r="B42" s="1"/>
      <c r="C42" s="1"/>
    </row>
    <row r="43" spans="1:5" ht="14.4" thickBot="1" x14ac:dyDescent="0.3">
      <c r="A43" s="1" t="s">
        <v>60</v>
      </c>
      <c r="B43" s="1"/>
      <c r="C43" s="1"/>
    </row>
    <row r="44" spans="1:5" ht="14.4" thickBot="1" x14ac:dyDescent="0.3">
      <c r="A44" s="10" t="s">
        <v>48</v>
      </c>
      <c r="B44" s="11"/>
      <c r="C44" s="12" t="s">
        <v>49</v>
      </c>
    </row>
    <row r="45" spans="1:5" x14ac:dyDescent="0.25">
      <c r="A45" s="1" t="s">
        <v>50</v>
      </c>
      <c r="B45" s="1"/>
      <c r="C45" s="1"/>
    </row>
    <row r="46" spans="1:5" x14ac:dyDescent="0.25">
      <c r="A46" s="1" t="s">
        <v>51</v>
      </c>
      <c r="B46" s="1"/>
      <c r="C46" s="1"/>
    </row>
    <row r="47" spans="1:5" x14ac:dyDescent="0.25">
      <c r="A47" s="1" t="s">
        <v>52</v>
      </c>
      <c r="B47" s="1"/>
      <c r="C47" s="1"/>
    </row>
    <row r="48" spans="1:5" x14ac:dyDescent="0.25">
      <c r="A48" s="1" t="s">
        <v>53</v>
      </c>
      <c r="B48" s="1"/>
      <c r="C48" s="1"/>
    </row>
    <row r="49" spans="1:3" x14ac:dyDescent="0.25">
      <c r="A49" s="1" t="s">
        <v>54</v>
      </c>
      <c r="B49" s="1" t="s">
        <v>55</v>
      </c>
      <c r="C49" s="1" t="s">
        <v>56</v>
      </c>
    </row>
    <row r="50" spans="1:3" ht="14.4" thickBot="1" x14ac:dyDescent="0.3">
      <c r="A50" s="1" t="s">
        <v>57</v>
      </c>
      <c r="B50" s="1"/>
      <c r="C50" s="1"/>
    </row>
    <row r="51" spans="1:3" ht="14.4" thickBot="1" x14ac:dyDescent="0.3">
      <c r="A51" s="10" t="s">
        <v>58</v>
      </c>
      <c r="B51" s="11"/>
      <c r="C51" s="12"/>
    </row>
    <row r="52" spans="1:3" x14ac:dyDescent="0.25">
      <c r="A52" s="1" t="s">
        <v>61</v>
      </c>
      <c r="B52" s="1"/>
      <c r="C52" s="1"/>
    </row>
  </sheetData>
  <mergeCells count="3">
    <mergeCell ref="F22:O22"/>
    <mergeCell ref="F21:N21"/>
    <mergeCell ref="F24:O24"/>
  </mergeCell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5"/>
  <sheetViews>
    <sheetView workbookViewId="0">
      <selection activeCell="J4" sqref="J4"/>
    </sheetView>
  </sheetViews>
  <sheetFormatPr defaultRowHeight="13.8" x14ac:dyDescent="0.25"/>
  <cols>
    <col min="1" max="1" width="27.3984375" customWidth="1"/>
    <col min="2" max="2" width="44.59765625" customWidth="1"/>
  </cols>
  <sheetData>
    <row r="2" spans="1:12" ht="14.4" thickBot="1" x14ac:dyDescent="0.3">
      <c r="E2" s="113"/>
    </row>
    <row r="3" spans="1:12" ht="27.6" x14ac:dyDescent="0.25">
      <c r="A3" s="146" t="s">
        <v>306</v>
      </c>
      <c r="B3" s="147" t="s">
        <v>307</v>
      </c>
      <c r="C3" s="148" t="s">
        <v>293</v>
      </c>
      <c r="D3" s="148" t="s">
        <v>308</v>
      </c>
      <c r="E3" s="148" t="s">
        <v>309</v>
      </c>
      <c r="F3" s="148" t="s">
        <v>484</v>
      </c>
      <c r="G3" s="114"/>
      <c r="H3" s="114"/>
      <c r="I3" s="114"/>
      <c r="J3" s="114"/>
      <c r="K3" s="114"/>
      <c r="L3" s="115"/>
    </row>
    <row r="4" spans="1:12" ht="15.75" customHeight="1" x14ac:dyDescent="0.3">
      <c r="A4" s="116" t="s">
        <v>470</v>
      </c>
      <c r="B4" s="117"/>
      <c r="C4" s="118"/>
      <c r="D4" s="118"/>
      <c r="E4" s="118"/>
      <c r="F4" s="113" t="s">
        <v>466</v>
      </c>
      <c r="G4" s="113"/>
      <c r="H4" s="113"/>
      <c r="I4" s="113"/>
      <c r="J4" s="113"/>
      <c r="K4" s="113"/>
      <c r="L4" s="119"/>
    </row>
    <row r="5" spans="1:12" ht="15.6" x14ac:dyDescent="0.3">
      <c r="A5" s="120"/>
      <c r="B5" s="117"/>
      <c r="C5" s="118" t="s">
        <v>310</v>
      </c>
      <c r="D5" s="118"/>
      <c r="E5" s="118"/>
      <c r="F5" s="113"/>
      <c r="G5" s="113"/>
      <c r="H5" s="113"/>
      <c r="I5" s="113"/>
      <c r="J5" s="113"/>
      <c r="K5" s="113"/>
      <c r="L5" s="119"/>
    </row>
    <row r="6" spans="1:12" ht="39" customHeight="1" x14ac:dyDescent="0.25">
      <c r="A6" s="121" t="s">
        <v>311</v>
      </c>
      <c r="B6" s="117" t="s">
        <v>312</v>
      </c>
      <c r="C6" s="118" t="s">
        <v>313</v>
      </c>
      <c r="D6" s="118">
        <v>30</v>
      </c>
      <c r="E6" s="118">
        <f xml:space="preserve"> 210/D6</f>
        <v>7</v>
      </c>
      <c r="F6" s="113"/>
      <c r="G6" s="113"/>
      <c r="H6" s="113"/>
      <c r="I6" s="113"/>
      <c r="J6" s="113"/>
      <c r="K6" s="113"/>
      <c r="L6" s="119"/>
    </row>
    <row r="7" spans="1:12" ht="42.75" customHeight="1" x14ac:dyDescent="0.25">
      <c r="A7" s="121" t="s">
        <v>314</v>
      </c>
      <c r="B7" s="117" t="s">
        <v>315</v>
      </c>
      <c r="C7" s="118"/>
      <c r="D7" s="118"/>
      <c r="E7" s="118"/>
      <c r="F7" s="113" t="s">
        <v>472</v>
      </c>
      <c r="G7" s="113"/>
      <c r="H7" s="113"/>
      <c r="I7" s="113"/>
      <c r="J7" s="113"/>
      <c r="K7" s="113"/>
      <c r="L7" s="119"/>
    </row>
    <row r="8" spans="1:12" ht="20.25" customHeight="1" x14ac:dyDescent="0.25">
      <c r="A8" s="121" t="s">
        <v>43</v>
      </c>
      <c r="B8" s="117" t="s">
        <v>378</v>
      </c>
      <c r="C8" s="118"/>
      <c r="D8" s="118"/>
      <c r="E8" s="118"/>
      <c r="F8" s="113" t="s">
        <v>473</v>
      </c>
      <c r="G8" s="113"/>
      <c r="H8" s="113"/>
      <c r="I8" s="113"/>
      <c r="J8" s="113"/>
      <c r="K8" s="113"/>
      <c r="L8" s="119"/>
    </row>
    <row r="9" spans="1:12" x14ac:dyDescent="0.25">
      <c r="A9" s="145" t="s">
        <v>413</v>
      </c>
      <c r="B9" s="118"/>
      <c r="C9" s="118"/>
      <c r="D9" s="118"/>
      <c r="E9" s="118"/>
      <c r="F9" s="113"/>
      <c r="G9" s="113"/>
      <c r="H9" s="113"/>
      <c r="I9" s="113"/>
      <c r="J9" s="113"/>
      <c r="K9" s="113"/>
      <c r="L9" s="119"/>
    </row>
    <row r="10" spans="1:12" ht="14.4" thickBot="1" x14ac:dyDescent="0.3">
      <c r="A10" s="122"/>
      <c r="B10" s="113"/>
      <c r="C10" s="113"/>
      <c r="D10" s="113"/>
      <c r="E10" s="113"/>
      <c r="F10" s="113"/>
      <c r="G10" s="113"/>
      <c r="H10" s="113"/>
      <c r="I10" s="113"/>
      <c r="J10" s="113"/>
      <c r="K10" s="113"/>
      <c r="L10" s="119"/>
    </row>
    <row r="11" spans="1:12" x14ac:dyDescent="0.25">
      <c r="A11" s="122"/>
      <c r="B11" s="123" t="s">
        <v>316</v>
      </c>
      <c r="C11" s="124"/>
      <c r="D11" s="125"/>
      <c r="E11" s="126"/>
      <c r="F11" s="113"/>
      <c r="G11" s="113"/>
      <c r="H11" s="113"/>
      <c r="I11" s="113"/>
      <c r="J11" s="113"/>
      <c r="K11" s="113"/>
      <c r="L11" s="119"/>
    </row>
    <row r="12" spans="1:12" x14ac:dyDescent="0.25">
      <c r="A12" s="122"/>
      <c r="B12" s="123" t="s">
        <v>317</v>
      </c>
      <c r="C12" s="122"/>
      <c r="D12" s="127"/>
      <c r="E12" s="119"/>
      <c r="F12" s="113"/>
      <c r="G12" s="113"/>
      <c r="H12" s="113"/>
      <c r="I12" s="113"/>
      <c r="J12" s="113"/>
      <c r="K12" s="113"/>
      <c r="L12" s="119"/>
    </row>
    <row r="13" spans="1:12" x14ac:dyDescent="0.25">
      <c r="A13" s="122"/>
      <c r="B13" s="113"/>
      <c r="C13" s="122"/>
      <c r="D13" s="128"/>
      <c r="E13" s="119"/>
      <c r="F13" s="113"/>
      <c r="G13" s="113"/>
      <c r="H13" s="113"/>
      <c r="I13" s="113"/>
      <c r="J13" s="113"/>
      <c r="K13" s="113"/>
      <c r="L13" s="119"/>
    </row>
    <row r="14" spans="1:12" x14ac:dyDescent="0.25">
      <c r="A14" s="122"/>
      <c r="B14" s="113"/>
      <c r="C14" s="122"/>
      <c r="D14" s="113"/>
      <c r="E14" s="129"/>
      <c r="F14" s="113"/>
      <c r="G14" s="113"/>
      <c r="H14" s="113"/>
      <c r="I14" s="113"/>
      <c r="J14" s="113"/>
      <c r="K14" s="113"/>
      <c r="L14" s="119"/>
    </row>
    <row r="15" spans="1:12" x14ac:dyDescent="0.25">
      <c r="A15" s="122"/>
      <c r="B15" s="113"/>
      <c r="C15" s="122"/>
      <c r="D15" s="113"/>
      <c r="E15" s="130"/>
      <c r="F15" s="113"/>
      <c r="G15" s="113"/>
      <c r="H15" s="113"/>
      <c r="I15" s="113"/>
      <c r="J15" s="113"/>
      <c r="K15" s="113"/>
      <c r="L15" s="119"/>
    </row>
    <row r="16" spans="1:12" ht="14.4" thickBot="1" x14ac:dyDescent="0.3">
      <c r="A16" s="122"/>
      <c r="B16" s="113"/>
      <c r="C16" s="131"/>
      <c r="D16" s="132"/>
      <c r="E16" s="133"/>
      <c r="F16" s="113"/>
      <c r="G16" s="113"/>
      <c r="H16" s="113"/>
      <c r="I16" s="113"/>
      <c r="J16" s="113"/>
      <c r="K16" s="113"/>
      <c r="L16" s="119"/>
    </row>
    <row r="17" spans="1:12" x14ac:dyDescent="0.25">
      <c r="A17" s="122"/>
      <c r="B17" s="113"/>
      <c r="C17" s="134">
        <v>0</v>
      </c>
      <c r="D17" s="134">
        <v>5</v>
      </c>
      <c r="E17" s="134">
        <v>10</v>
      </c>
      <c r="F17" s="134">
        <v>20</v>
      </c>
      <c r="G17" s="113"/>
      <c r="H17" s="113"/>
      <c r="I17" s="113"/>
      <c r="J17" s="113"/>
      <c r="K17" s="113"/>
      <c r="L17" s="119"/>
    </row>
    <row r="18" spans="1:12" x14ac:dyDescent="0.25">
      <c r="A18" s="122"/>
      <c r="B18" s="113"/>
      <c r="C18" s="134"/>
      <c r="D18" s="134"/>
      <c r="E18" s="134"/>
      <c r="F18" s="134"/>
      <c r="G18" s="113"/>
      <c r="H18" s="113"/>
      <c r="I18" s="113"/>
      <c r="J18" s="113"/>
      <c r="K18" s="113"/>
      <c r="L18" s="119"/>
    </row>
    <row r="19" spans="1:12" ht="14.4" x14ac:dyDescent="0.3">
      <c r="A19" s="122"/>
      <c r="B19" s="123" t="s">
        <v>318</v>
      </c>
      <c r="C19" s="135">
        <v>1</v>
      </c>
      <c r="D19" s="135">
        <v>2</v>
      </c>
      <c r="E19" s="135">
        <v>3</v>
      </c>
      <c r="F19" s="136">
        <v>4</v>
      </c>
      <c r="G19" s="136">
        <v>5</v>
      </c>
      <c r="H19" s="136">
        <v>6</v>
      </c>
      <c r="I19" s="136">
        <v>7</v>
      </c>
      <c r="J19" s="136">
        <v>8</v>
      </c>
      <c r="K19" s="137" t="s">
        <v>319</v>
      </c>
      <c r="L19" s="138" t="s">
        <v>320</v>
      </c>
    </row>
    <row r="20" spans="1:12" x14ac:dyDescent="0.25">
      <c r="A20" s="122"/>
      <c r="B20" s="123" t="s">
        <v>321</v>
      </c>
      <c r="C20" s="118">
        <v>17</v>
      </c>
      <c r="D20" s="118">
        <v>17</v>
      </c>
      <c r="E20" s="118">
        <v>18</v>
      </c>
      <c r="F20" s="118">
        <v>18</v>
      </c>
      <c r="G20" s="118">
        <v>19</v>
      </c>
      <c r="H20" s="118">
        <v>20</v>
      </c>
      <c r="I20" s="118">
        <v>20</v>
      </c>
      <c r="J20" s="118">
        <v>20</v>
      </c>
      <c r="K20" s="139">
        <f xml:space="preserve"> (1) - (C20*8)/SUM(C20:J20)</f>
        <v>8.7248322147650992E-2</v>
      </c>
      <c r="L20" s="140">
        <f>AVERAGE(C20:J20)</f>
        <v>18.625</v>
      </c>
    </row>
    <row r="21" spans="1:12" x14ac:dyDescent="0.25">
      <c r="A21" s="122"/>
      <c r="B21" s="123" t="s">
        <v>322</v>
      </c>
      <c r="C21" s="118">
        <v>16</v>
      </c>
      <c r="D21" s="118">
        <v>0</v>
      </c>
      <c r="E21" s="118">
        <v>0</v>
      </c>
      <c r="F21" s="118">
        <v>0</v>
      </c>
      <c r="G21" s="118">
        <v>0</v>
      </c>
      <c r="H21" s="118">
        <v>0</v>
      </c>
      <c r="I21" s="118">
        <v>0</v>
      </c>
      <c r="J21" s="118">
        <v>0</v>
      </c>
      <c r="K21" s="139">
        <f t="shared" ref="K21:K27" si="0" xml:space="preserve"> (1) - (C21*8)/SUM(C21:J21)</f>
        <v>-7</v>
      </c>
      <c r="L21" s="140">
        <f t="shared" ref="L21:L29" si="1">AVERAGE(C21:J21)</f>
        <v>2</v>
      </c>
    </row>
    <row r="22" spans="1:12" x14ac:dyDescent="0.25">
      <c r="A22" s="122"/>
      <c r="B22" s="123" t="s">
        <v>323</v>
      </c>
      <c r="C22" s="118">
        <v>15</v>
      </c>
      <c r="D22" s="118">
        <v>0</v>
      </c>
      <c r="E22" s="118">
        <v>0</v>
      </c>
      <c r="F22" s="118">
        <v>0</v>
      </c>
      <c r="G22" s="118">
        <v>0</v>
      </c>
      <c r="H22" s="118">
        <v>0</v>
      </c>
      <c r="I22" s="118">
        <v>0</v>
      </c>
      <c r="J22" s="118">
        <v>0</v>
      </c>
      <c r="K22" s="139">
        <f t="shared" si="0"/>
        <v>-7</v>
      </c>
      <c r="L22" s="140">
        <f t="shared" si="1"/>
        <v>1.875</v>
      </c>
    </row>
    <row r="23" spans="1:12" x14ac:dyDescent="0.25">
      <c r="A23" s="122"/>
      <c r="B23" s="123" t="s">
        <v>324</v>
      </c>
      <c r="C23" s="118">
        <v>16</v>
      </c>
      <c r="D23" s="118">
        <v>0</v>
      </c>
      <c r="E23" s="118">
        <v>0</v>
      </c>
      <c r="F23" s="118">
        <v>0</v>
      </c>
      <c r="G23" s="118">
        <v>0</v>
      </c>
      <c r="H23" s="118">
        <v>0</v>
      </c>
      <c r="I23" s="118">
        <v>0</v>
      </c>
      <c r="J23" s="118">
        <v>0</v>
      </c>
      <c r="K23" s="139">
        <f t="shared" si="0"/>
        <v>-7</v>
      </c>
      <c r="L23" s="140">
        <f t="shared" si="1"/>
        <v>2</v>
      </c>
    </row>
    <row r="24" spans="1:12" x14ac:dyDescent="0.25">
      <c r="A24" s="122"/>
      <c r="B24" s="123" t="s">
        <v>325</v>
      </c>
      <c r="C24" s="118">
        <v>17</v>
      </c>
      <c r="D24" s="118">
        <v>0</v>
      </c>
      <c r="E24" s="118">
        <v>0</v>
      </c>
      <c r="F24" s="118">
        <v>0</v>
      </c>
      <c r="G24" s="118">
        <v>0</v>
      </c>
      <c r="H24" s="118">
        <v>0</v>
      </c>
      <c r="I24" s="118">
        <v>0</v>
      </c>
      <c r="J24" s="118">
        <v>0</v>
      </c>
      <c r="K24" s="139">
        <f t="shared" si="0"/>
        <v>-7</v>
      </c>
      <c r="L24" s="140">
        <f t="shared" si="1"/>
        <v>2.125</v>
      </c>
    </row>
    <row r="25" spans="1:12" x14ac:dyDescent="0.25">
      <c r="A25" s="122"/>
      <c r="B25" s="123" t="s">
        <v>326</v>
      </c>
      <c r="C25" s="118">
        <v>18</v>
      </c>
      <c r="D25" s="118">
        <v>0</v>
      </c>
      <c r="E25" s="118">
        <v>0</v>
      </c>
      <c r="F25" s="118">
        <v>0</v>
      </c>
      <c r="G25" s="118">
        <v>0</v>
      </c>
      <c r="H25" s="118">
        <v>0</v>
      </c>
      <c r="I25" s="118">
        <v>0</v>
      </c>
      <c r="J25" s="118">
        <v>0</v>
      </c>
      <c r="K25" s="139">
        <f t="shared" si="0"/>
        <v>-7</v>
      </c>
      <c r="L25" s="140">
        <f t="shared" si="1"/>
        <v>2.25</v>
      </c>
    </row>
    <row r="26" spans="1:12" x14ac:dyDescent="0.25">
      <c r="A26" s="122"/>
      <c r="B26" s="123" t="s">
        <v>327</v>
      </c>
      <c r="C26" s="118">
        <v>18</v>
      </c>
      <c r="D26" s="118">
        <v>0</v>
      </c>
      <c r="E26" s="118">
        <v>0</v>
      </c>
      <c r="F26" s="118">
        <v>0</v>
      </c>
      <c r="G26" s="118">
        <v>0</v>
      </c>
      <c r="H26" s="118">
        <v>0</v>
      </c>
      <c r="I26" s="118">
        <v>0</v>
      </c>
      <c r="J26" s="118">
        <v>0</v>
      </c>
      <c r="K26" s="139">
        <f t="shared" si="0"/>
        <v>-7</v>
      </c>
      <c r="L26" s="140">
        <f t="shared" si="1"/>
        <v>2.25</v>
      </c>
    </row>
    <row r="27" spans="1:12" x14ac:dyDescent="0.25">
      <c r="A27" s="122"/>
      <c r="B27" s="123" t="s">
        <v>328</v>
      </c>
      <c r="C27" s="118">
        <v>19</v>
      </c>
      <c r="D27" s="118">
        <v>0</v>
      </c>
      <c r="E27" s="118">
        <v>0</v>
      </c>
      <c r="F27" s="118">
        <v>0</v>
      </c>
      <c r="G27" s="118">
        <v>0</v>
      </c>
      <c r="H27" s="118">
        <v>0</v>
      </c>
      <c r="I27" s="118">
        <v>0</v>
      </c>
      <c r="J27" s="118">
        <v>0</v>
      </c>
      <c r="K27" s="139">
        <f t="shared" si="0"/>
        <v>-7</v>
      </c>
      <c r="L27" s="140">
        <f t="shared" si="1"/>
        <v>2.375</v>
      </c>
    </row>
    <row r="28" spans="1:12" x14ac:dyDescent="0.25">
      <c r="A28" s="122"/>
      <c r="B28" s="123" t="s">
        <v>329</v>
      </c>
      <c r="C28" s="118">
        <v>20</v>
      </c>
      <c r="D28" s="118">
        <v>0</v>
      </c>
      <c r="E28" s="118">
        <v>0</v>
      </c>
      <c r="F28" s="118">
        <v>0</v>
      </c>
      <c r="G28" s="118">
        <v>0</v>
      </c>
      <c r="H28" s="118">
        <v>0</v>
      </c>
      <c r="I28" s="118">
        <v>0</v>
      </c>
      <c r="J28" s="118">
        <v>0</v>
      </c>
      <c r="K28" s="139">
        <f t="shared" ref="K28:K29" si="2" xml:space="preserve"> (1) - (C28*8)/SUM(C28:J28)</f>
        <v>-7</v>
      </c>
      <c r="L28" s="140">
        <f t="shared" si="1"/>
        <v>2.5</v>
      </c>
    </row>
    <row r="29" spans="1:12" ht="14.4" thickBot="1" x14ac:dyDescent="0.3">
      <c r="A29" s="131"/>
      <c r="B29" s="141" t="s">
        <v>330</v>
      </c>
      <c r="C29" s="142">
        <v>16</v>
      </c>
      <c r="D29" s="142">
        <v>0</v>
      </c>
      <c r="E29" s="142">
        <v>0</v>
      </c>
      <c r="F29" s="142">
        <v>0</v>
      </c>
      <c r="G29" s="142">
        <v>0</v>
      </c>
      <c r="H29" s="142">
        <v>0</v>
      </c>
      <c r="I29" s="142">
        <v>0</v>
      </c>
      <c r="J29" s="142">
        <v>0</v>
      </c>
      <c r="K29" s="143">
        <f t="shared" si="2"/>
        <v>-7</v>
      </c>
      <c r="L29" s="144">
        <f t="shared" si="1"/>
        <v>2</v>
      </c>
    </row>
    <row r="35" spans="2:2" x14ac:dyDescent="0.25">
      <c r="B35" s="3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5"/>
  <sheetViews>
    <sheetView workbookViewId="0">
      <selection activeCell="J34" sqref="J34"/>
    </sheetView>
  </sheetViews>
  <sheetFormatPr defaultRowHeight="13.8" x14ac:dyDescent="0.25"/>
  <cols>
    <col min="1" max="1" width="32.19921875" customWidth="1"/>
    <col min="2" max="2" width="21.69921875" customWidth="1"/>
  </cols>
  <sheetData>
    <row r="2" spans="1:13" x14ac:dyDescent="0.25">
      <c r="B2" s="36" t="s">
        <v>366</v>
      </c>
    </row>
    <row r="3" spans="1:13" ht="14.4" thickBot="1" x14ac:dyDescent="0.3">
      <c r="M3" s="36" t="s">
        <v>367</v>
      </c>
    </row>
    <row r="4" spans="1:13" ht="15" thickBot="1" x14ac:dyDescent="0.35">
      <c r="A4" s="386" t="s">
        <v>331</v>
      </c>
      <c r="B4" s="387"/>
      <c r="C4" s="388"/>
      <c r="D4" s="15"/>
      <c r="E4" s="15"/>
      <c r="F4" s="15"/>
      <c r="G4" s="149" t="s">
        <v>332</v>
      </c>
    </row>
    <row r="5" spans="1:13" ht="15" thickBot="1" x14ac:dyDescent="0.35">
      <c r="A5" s="150"/>
      <c r="B5" s="151"/>
      <c r="C5" s="151"/>
      <c r="D5" s="151"/>
      <c r="E5" s="15"/>
      <c r="F5" s="15"/>
      <c r="G5" s="149"/>
    </row>
    <row r="6" spans="1:13" ht="14.4" x14ac:dyDescent="0.3">
      <c r="A6" s="152" t="s">
        <v>333</v>
      </c>
      <c r="B6" s="153" t="s">
        <v>4</v>
      </c>
      <c r="C6" s="153" t="s">
        <v>3</v>
      </c>
      <c r="D6" s="154" t="s">
        <v>294</v>
      </c>
      <c r="E6" s="15"/>
      <c r="F6" s="15"/>
      <c r="G6" s="149"/>
    </row>
    <row r="7" spans="1:13" ht="14.4" x14ac:dyDescent="0.3">
      <c r="A7" s="155" t="s">
        <v>334</v>
      </c>
      <c r="B7" s="156"/>
      <c r="C7" s="156"/>
      <c r="D7" s="157"/>
      <c r="E7" s="15"/>
      <c r="F7" s="15"/>
      <c r="G7" s="149"/>
    </row>
    <row r="8" spans="1:13" ht="14.4" x14ac:dyDescent="0.3">
      <c r="A8" s="158" t="s">
        <v>335</v>
      </c>
      <c r="B8" s="156" t="s">
        <v>336</v>
      </c>
      <c r="C8" s="156"/>
      <c r="D8" s="157">
        <v>400</v>
      </c>
      <c r="E8" s="15"/>
      <c r="F8" s="15"/>
      <c r="G8" s="149"/>
    </row>
    <row r="9" spans="1:13" x14ac:dyDescent="0.25">
      <c r="A9" s="158" t="s">
        <v>337</v>
      </c>
      <c r="B9" s="156"/>
      <c r="C9" s="156"/>
      <c r="D9" s="157"/>
      <c r="F9" s="159"/>
      <c r="G9" s="160" t="s">
        <v>338</v>
      </c>
      <c r="H9" s="160"/>
      <c r="I9" s="160"/>
      <c r="J9" s="160"/>
      <c r="K9" s="159"/>
    </row>
    <row r="10" spans="1:13" x14ac:dyDescent="0.25">
      <c r="A10" s="158" t="s">
        <v>339</v>
      </c>
      <c r="B10" s="156"/>
      <c r="C10" s="156"/>
      <c r="D10" s="157"/>
      <c r="F10" s="159"/>
      <c r="G10" s="161"/>
      <c r="H10" s="162"/>
      <c r="I10" s="163"/>
      <c r="J10" s="163"/>
      <c r="K10" s="159"/>
    </row>
    <row r="11" spans="1:13" x14ac:dyDescent="0.25">
      <c r="A11" s="158"/>
      <c r="B11" s="156"/>
      <c r="C11" s="156"/>
      <c r="D11" s="157"/>
      <c r="F11" s="159"/>
      <c r="G11" s="161"/>
      <c r="H11" s="162"/>
      <c r="I11" s="163"/>
      <c r="J11" s="163"/>
      <c r="K11" s="159"/>
    </row>
    <row r="12" spans="1:13" ht="14.4" thickBot="1" x14ac:dyDescent="0.3">
      <c r="A12" s="155" t="s">
        <v>467</v>
      </c>
      <c r="B12" s="156"/>
      <c r="C12" s="156"/>
      <c r="D12" s="157"/>
      <c r="F12" s="159"/>
      <c r="G12" s="164">
        <v>2</v>
      </c>
      <c r="H12" s="165">
        <v>1</v>
      </c>
      <c r="I12" s="164">
        <v>5</v>
      </c>
      <c r="J12" s="166">
        <v>6</v>
      </c>
      <c r="K12" s="159"/>
    </row>
    <row r="13" spans="1:13" x14ac:dyDescent="0.25">
      <c r="A13" s="158" t="s">
        <v>340</v>
      </c>
      <c r="B13" s="156"/>
      <c r="C13" s="156"/>
      <c r="D13" s="157"/>
      <c r="E13" s="167" t="s">
        <v>341</v>
      </c>
      <c r="F13" s="159"/>
      <c r="G13" s="168"/>
      <c r="H13" s="169"/>
      <c r="I13" s="170"/>
      <c r="J13" s="171"/>
      <c r="K13" s="159"/>
    </row>
    <row r="14" spans="1:13" x14ac:dyDescent="0.25">
      <c r="A14" s="158" t="s">
        <v>342</v>
      </c>
      <c r="B14" s="172">
        <v>1</v>
      </c>
      <c r="C14" s="156" t="s">
        <v>343</v>
      </c>
      <c r="D14" s="157">
        <v>300</v>
      </c>
      <c r="E14" s="173"/>
      <c r="F14" s="159"/>
      <c r="G14" s="174"/>
      <c r="H14" s="175"/>
      <c r="I14" s="163"/>
      <c r="J14" s="176"/>
      <c r="K14" s="159"/>
    </row>
    <row r="15" spans="1:13" x14ac:dyDescent="0.25">
      <c r="A15" s="177" t="s">
        <v>344</v>
      </c>
      <c r="B15" s="178"/>
      <c r="C15" s="178"/>
      <c r="D15" s="179"/>
      <c r="E15" s="173"/>
      <c r="F15" s="159"/>
      <c r="G15" s="180"/>
      <c r="H15" s="175"/>
      <c r="I15" s="163"/>
      <c r="J15" s="176"/>
      <c r="K15" s="159"/>
    </row>
    <row r="16" spans="1:13" ht="14.4" thickBot="1" x14ac:dyDescent="0.3">
      <c r="A16" s="177" t="s">
        <v>345</v>
      </c>
      <c r="B16" s="181"/>
      <c r="C16" s="178"/>
      <c r="D16" s="179"/>
      <c r="E16" s="173"/>
      <c r="F16" s="159"/>
      <c r="G16" s="182"/>
      <c r="H16" s="183"/>
      <c r="I16" s="184"/>
      <c r="J16" s="185"/>
      <c r="K16" s="159"/>
    </row>
    <row r="17" spans="1:13" x14ac:dyDescent="0.25">
      <c r="A17" s="177"/>
      <c r="B17" s="181"/>
      <c r="C17" s="178"/>
      <c r="D17" s="179"/>
      <c r="F17" s="159"/>
      <c r="G17" s="186">
        <v>3</v>
      </c>
      <c r="H17" s="187" t="s">
        <v>346</v>
      </c>
      <c r="I17" s="186" t="s">
        <v>347</v>
      </c>
      <c r="J17" s="159">
        <v>7</v>
      </c>
      <c r="K17" s="159"/>
    </row>
    <row r="18" spans="1:13" x14ac:dyDescent="0.25">
      <c r="A18" s="155" t="s">
        <v>348</v>
      </c>
      <c r="B18" s="172"/>
      <c r="C18" s="178"/>
      <c r="D18" s="179"/>
      <c r="F18" s="159"/>
      <c r="G18" s="159"/>
      <c r="H18" s="188" t="s">
        <v>349</v>
      </c>
      <c r="I18" s="159"/>
      <c r="J18" s="159"/>
      <c r="K18" s="189"/>
    </row>
    <row r="19" spans="1:13" x14ac:dyDescent="0.25">
      <c r="A19" s="158" t="s">
        <v>340</v>
      </c>
      <c r="B19" s="156"/>
      <c r="C19" s="156"/>
      <c r="D19" s="157"/>
      <c r="F19" s="190"/>
      <c r="G19" s="160" t="s">
        <v>350</v>
      </c>
      <c r="H19" s="160"/>
      <c r="I19" s="160"/>
      <c r="J19" s="160"/>
      <c r="K19" s="190"/>
    </row>
    <row r="20" spans="1:13" ht="14.4" thickBot="1" x14ac:dyDescent="0.3">
      <c r="A20" s="158" t="s">
        <v>342</v>
      </c>
      <c r="B20" s="172">
        <v>1</v>
      </c>
      <c r="C20" s="156" t="s">
        <v>343</v>
      </c>
      <c r="D20" s="157">
        <v>360</v>
      </c>
      <c r="E20" s="191"/>
      <c r="F20" s="190"/>
      <c r="G20" s="164">
        <v>3</v>
      </c>
      <c r="H20" s="165">
        <v>1</v>
      </c>
      <c r="I20" s="164">
        <v>7</v>
      </c>
      <c r="J20" s="166">
        <v>9</v>
      </c>
      <c r="K20" s="190"/>
    </row>
    <row r="21" spans="1:13" x14ac:dyDescent="0.25">
      <c r="A21" s="177" t="s">
        <v>344</v>
      </c>
      <c r="B21" s="178"/>
      <c r="C21" s="178"/>
      <c r="D21" s="179"/>
      <c r="E21" s="191"/>
      <c r="F21" s="190"/>
      <c r="G21" s="168"/>
      <c r="H21" s="169"/>
      <c r="I21" s="170"/>
      <c r="J21" s="171"/>
      <c r="K21" s="190"/>
    </row>
    <row r="22" spans="1:13" x14ac:dyDescent="0.25">
      <c r="A22" s="177" t="s">
        <v>345</v>
      </c>
      <c r="B22" s="181"/>
      <c r="C22" s="178"/>
      <c r="D22" s="179"/>
      <c r="E22" s="191"/>
      <c r="F22" s="151"/>
      <c r="G22" s="174"/>
      <c r="H22" s="175"/>
      <c r="I22" s="163"/>
      <c r="J22" s="176"/>
      <c r="K22" s="190"/>
    </row>
    <row r="23" spans="1:13" x14ac:dyDescent="0.25">
      <c r="A23" s="177"/>
      <c r="B23" s="181"/>
      <c r="C23" s="178"/>
      <c r="D23" s="179"/>
      <c r="E23" s="191"/>
      <c r="F23" s="151"/>
      <c r="G23" s="180"/>
      <c r="H23" s="175"/>
      <c r="I23" s="163"/>
      <c r="J23" s="176"/>
      <c r="K23" s="151"/>
      <c r="M23" t="s">
        <v>491</v>
      </c>
    </row>
    <row r="24" spans="1:13" ht="14.4" thickBot="1" x14ac:dyDescent="0.3">
      <c r="A24" s="158" t="s">
        <v>351</v>
      </c>
      <c r="B24" s="156"/>
      <c r="C24" s="156"/>
      <c r="D24" s="157"/>
      <c r="E24" s="15"/>
      <c r="F24" s="151"/>
      <c r="G24" s="182"/>
      <c r="H24" s="183"/>
      <c r="I24" s="184"/>
      <c r="J24" s="185"/>
      <c r="K24" s="151"/>
    </row>
    <row r="25" spans="1:13" x14ac:dyDescent="0.25">
      <c r="A25" s="158" t="s">
        <v>352</v>
      </c>
      <c r="B25" s="156"/>
      <c r="C25" s="156"/>
      <c r="D25" s="157"/>
      <c r="E25" s="15"/>
      <c r="F25" s="151"/>
      <c r="G25" s="186">
        <v>5</v>
      </c>
      <c r="H25" s="187" t="s">
        <v>353</v>
      </c>
      <c r="I25" s="186" t="s">
        <v>354</v>
      </c>
      <c r="J25" s="159">
        <v>11</v>
      </c>
      <c r="K25" s="151"/>
    </row>
    <row r="26" spans="1:13" x14ac:dyDescent="0.25">
      <c r="A26" s="158" t="s">
        <v>355</v>
      </c>
      <c r="B26" s="156"/>
      <c r="C26" s="156"/>
      <c r="D26" s="157"/>
      <c r="E26" s="15"/>
      <c r="F26" s="151"/>
      <c r="G26" s="186"/>
      <c r="H26" s="159"/>
      <c r="I26" s="186"/>
      <c r="J26" s="159"/>
      <c r="K26" s="151"/>
    </row>
    <row r="27" spans="1:13" x14ac:dyDescent="0.25">
      <c r="A27" s="158" t="s">
        <v>356</v>
      </c>
      <c r="B27" s="156"/>
      <c r="C27" s="156"/>
      <c r="D27" s="157"/>
      <c r="E27" s="15"/>
      <c r="F27" s="151"/>
      <c r="G27" s="389" t="s">
        <v>357</v>
      </c>
      <c r="H27" s="389"/>
      <c r="I27" s="389"/>
      <c r="J27" s="389"/>
      <c r="K27" s="151"/>
    </row>
    <row r="28" spans="1:13" x14ac:dyDescent="0.25">
      <c r="A28" s="158"/>
      <c r="B28" s="156"/>
      <c r="C28" s="156"/>
      <c r="D28" s="157"/>
      <c r="E28" s="15"/>
    </row>
    <row r="29" spans="1:13" x14ac:dyDescent="0.25">
      <c r="A29" s="155" t="s">
        <v>358</v>
      </c>
      <c r="B29" s="156"/>
      <c r="C29" s="156"/>
      <c r="D29" s="157"/>
      <c r="E29" s="15"/>
      <c r="K29" s="15"/>
    </row>
    <row r="30" spans="1:13" x14ac:dyDescent="0.25">
      <c r="A30" s="158" t="s">
        <v>359</v>
      </c>
      <c r="B30" s="156">
        <v>7</v>
      </c>
      <c r="C30" s="156"/>
      <c r="D30" s="157"/>
      <c r="E30" s="15"/>
      <c r="F30" s="15"/>
      <c r="G30" s="15"/>
      <c r="H30" s="15"/>
      <c r="I30" s="15"/>
      <c r="J30" s="15"/>
      <c r="K30" s="15"/>
    </row>
    <row r="31" spans="1:13" x14ac:dyDescent="0.25">
      <c r="A31" s="158" t="s">
        <v>360</v>
      </c>
      <c r="B31" s="156" t="s">
        <v>361</v>
      </c>
      <c r="C31" s="156" t="s">
        <v>343</v>
      </c>
      <c r="D31" s="157">
        <v>882</v>
      </c>
      <c r="E31" s="15"/>
      <c r="F31" s="15"/>
      <c r="G31" s="15"/>
      <c r="H31" s="15"/>
      <c r="I31" s="15"/>
      <c r="J31" s="15"/>
      <c r="K31" s="15"/>
    </row>
    <row r="32" spans="1:13" x14ac:dyDescent="0.25">
      <c r="A32" s="158" t="s">
        <v>362</v>
      </c>
      <c r="B32" s="156" t="s">
        <v>363</v>
      </c>
      <c r="C32" s="156" t="s">
        <v>343</v>
      </c>
      <c r="D32" s="157">
        <v>940</v>
      </c>
      <c r="E32" s="15"/>
      <c r="F32" s="15"/>
      <c r="G32" s="15"/>
      <c r="H32" s="15"/>
      <c r="I32" s="15"/>
      <c r="J32" s="15"/>
      <c r="K32" s="15"/>
    </row>
    <row r="33" spans="1:11" x14ac:dyDescent="0.25">
      <c r="A33" s="158" t="s">
        <v>364</v>
      </c>
      <c r="B33" s="156" t="s">
        <v>365</v>
      </c>
      <c r="C33" s="156" t="s">
        <v>343</v>
      </c>
      <c r="D33" s="157">
        <v>1008</v>
      </c>
      <c r="E33" s="15"/>
      <c r="F33" s="15"/>
      <c r="G33" s="15"/>
      <c r="H33" s="15"/>
      <c r="I33" s="15"/>
      <c r="J33" s="15"/>
      <c r="K33" s="15"/>
    </row>
    <row r="34" spans="1:11" ht="14.4" thickBot="1" x14ac:dyDescent="0.3">
      <c r="A34" s="192"/>
      <c r="B34" s="193"/>
      <c r="C34" s="193"/>
      <c r="D34" s="194"/>
      <c r="E34" s="15"/>
      <c r="F34" s="15"/>
      <c r="G34" s="15"/>
      <c r="H34" s="15"/>
      <c r="I34" s="15"/>
      <c r="J34" s="15"/>
      <c r="K34" s="15"/>
    </row>
    <row r="35" spans="1:11" x14ac:dyDescent="0.25">
      <c r="A35" s="150" t="s">
        <v>305</v>
      </c>
      <c r="B35" s="151"/>
      <c r="C35" s="151"/>
      <c r="D35" s="195">
        <f>SUM(D8:D34)</f>
        <v>3890</v>
      </c>
      <c r="E35" s="15"/>
      <c r="F35" s="15"/>
      <c r="G35" s="15"/>
      <c r="H35" s="15"/>
      <c r="I35" s="15"/>
      <c r="J35" s="15"/>
      <c r="K35" s="15"/>
    </row>
  </sheetData>
  <mergeCells count="2">
    <mergeCell ref="A4:C4"/>
    <mergeCell ref="G27:J2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28"/>
  <sheetViews>
    <sheetView workbookViewId="0">
      <selection activeCell="A5" sqref="A5"/>
    </sheetView>
  </sheetViews>
  <sheetFormatPr defaultRowHeight="13.8" x14ac:dyDescent="0.25"/>
  <cols>
    <col min="1" max="1" width="37.59765625" customWidth="1"/>
  </cols>
  <sheetData>
    <row r="4" spans="1:4" ht="24.6" x14ac:dyDescent="0.4">
      <c r="A4" s="79"/>
      <c r="B4" s="15"/>
      <c r="C4" s="15"/>
      <c r="D4" s="15"/>
    </row>
    <row r="5" spans="1:4" ht="15.6" x14ac:dyDescent="0.3">
      <c r="A5" s="80" t="s">
        <v>289</v>
      </c>
      <c r="B5" s="15"/>
      <c r="C5" s="15"/>
      <c r="D5" s="15"/>
    </row>
    <row r="6" spans="1:4" x14ac:dyDescent="0.25">
      <c r="A6" s="15"/>
      <c r="B6" s="15"/>
      <c r="C6" s="15"/>
      <c r="D6" s="15"/>
    </row>
    <row r="7" spans="1:4" x14ac:dyDescent="0.25">
      <c r="A7" s="15"/>
      <c r="B7" s="15"/>
      <c r="C7" s="15"/>
      <c r="D7" s="15"/>
    </row>
    <row r="8" spans="1:4" x14ac:dyDescent="0.25">
      <c r="A8" s="390" t="s">
        <v>290</v>
      </c>
      <c r="B8" s="391"/>
      <c r="C8" s="391"/>
      <c r="D8" s="15"/>
    </row>
    <row r="9" spans="1:4" x14ac:dyDescent="0.25">
      <c r="A9" s="15"/>
      <c r="B9" s="15"/>
      <c r="C9" s="15"/>
      <c r="D9" s="15"/>
    </row>
    <row r="10" spans="1:4" ht="14.4" thickBot="1" x14ac:dyDescent="0.3">
      <c r="A10" s="81" t="s">
        <v>291</v>
      </c>
      <c r="B10" s="15"/>
      <c r="C10" s="15"/>
      <c r="D10" s="15"/>
    </row>
    <row r="11" spans="1:4" x14ac:dyDescent="0.25">
      <c r="A11" s="82" t="s">
        <v>292</v>
      </c>
      <c r="B11" s="83" t="s">
        <v>293</v>
      </c>
      <c r="C11" s="84" t="s">
        <v>3</v>
      </c>
      <c r="D11" s="84" t="s">
        <v>294</v>
      </c>
    </row>
    <row r="12" spans="1:4" x14ac:dyDescent="0.25">
      <c r="A12" s="85" t="s">
        <v>295</v>
      </c>
      <c r="B12" s="86" t="s">
        <v>296</v>
      </c>
      <c r="C12" s="87"/>
      <c r="D12" s="88"/>
    </row>
    <row r="13" spans="1:4" x14ac:dyDescent="0.25">
      <c r="A13" s="85"/>
      <c r="B13" s="86"/>
      <c r="C13" s="86"/>
      <c r="D13" s="88"/>
    </row>
    <row r="14" spans="1:4" x14ac:dyDescent="0.25">
      <c r="A14" s="85" t="s">
        <v>297</v>
      </c>
      <c r="B14" s="86"/>
      <c r="C14" s="86"/>
      <c r="D14" s="88"/>
    </row>
    <row r="15" spans="1:4" x14ac:dyDescent="0.25">
      <c r="A15" s="85"/>
      <c r="B15" s="86"/>
      <c r="C15" s="86"/>
      <c r="D15" s="88"/>
    </row>
    <row r="16" spans="1:4" x14ac:dyDescent="0.25">
      <c r="A16" s="85" t="s">
        <v>298</v>
      </c>
      <c r="B16" s="86" t="s">
        <v>296</v>
      </c>
      <c r="C16" s="87"/>
      <c r="D16" s="88">
        <v>1000</v>
      </c>
    </row>
    <row r="17" spans="1:4" x14ac:dyDescent="0.25">
      <c r="A17" s="85"/>
      <c r="B17" s="89"/>
      <c r="C17" s="89"/>
      <c r="D17" s="90"/>
    </row>
    <row r="18" spans="1:4" ht="14.4" thickBot="1" x14ac:dyDescent="0.3">
      <c r="A18" s="91"/>
      <c r="B18" s="92"/>
      <c r="C18" s="92"/>
      <c r="D18" s="93"/>
    </row>
    <row r="19" spans="1:4" ht="14.4" thickBot="1" x14ac:dyDescent="0.3">
      <c r="A19" s="94" t="s">
        <v>299</v>
      </c>
      <c r="B19" s="95"/>
      <c r="C19" s="96"/>
      <c r="D19" s="96"/>
    </row>
    <row r="20" spans="1:4" x14ac:dyDescent="0.25">
      <c r="A20" s="97" t="s">
        <v>300</v>
      </c>
      <c r="B20" s="98" t="s">
        <v>301</v>
      </c>
      <c r="C20" s="99"/>
      <c r="D20" s="100">
        <v>1000</v>
      </c>
    </row>
    <row r="21" spans="1:4" x14ac:dyDescent="0.25">
      <c r="A21" s="101"/>
      <c r="B21" s="102"/>
      <c r="C21" s="103"/>
      <c r="D21" s="104"/>
    </row>
    <row r="22" spans="1:4" ht="14.4" thickBot="1" x14ac:dyDescent="0.3">
      <c r="A22" s="105"/>
      <c r="B22" s="106"/>
      <c r="C22" s="107"/>
      <c r="D22" s="108"/>
    </row>
    <row r="23" spans="1:4" ht="14.4" thickBot="1" x14ac:dyDescent="0.3">
      <c r="A23" s="94" t="s">
        <v>302</v>
      </c>
      <c r="B23" s="95"/>
      <c r="C23" s="96"/>
      <c r="D23" s="96"/>
    </row>
    <row r="24" spans="1:4" x14ac:dyDescent="0.25">
      <c r="A24" s="97" t="s">
        <v>303</v>
      </c>
      <c r="B24" s="98" t="s">
        <v>304</v>
      </c>
      <c r="C24" s="99"/>
      <c r="D24" s="100">
        <v>1000</v>
      </c>
    </row>
    <row r="25" spans="1:4" x14ac:dyDescent="0.25">
      <c r="A25" s="85"/>
      <c r="B25" s="86"/>
      <c r="C25" s="86"/>
      <c r="D25" s="88"/>
    </row>
    <row r="26" spans="1:4" ht="14.4" thickBot="1" x14ac:dyDescent="0.3">
      <c r="A26" s="109"/>
      <c r="B26" s="110"/>
      <c r="C26" s="110"/>
      <c r="D26" s="111"/>
    </row>
    <row r="27" spans="1:4" x14ac:dyDescent="0.25">
      <c r="A27" s="15"/>
      <c r="B27" s="15"/>
      <c r="C27" s="15"/>
      <c r="D27" s="15"/>
    </row>
    <row r="28" spans="1:4" x14ac:dyDescent="0.25">
      <c r="A28" s="81" t="s">
        <v>305</v>
      </c>
      <c r="B28" s="15"/>
      <c r="C28" s="15"/>
      <c r="D28" s="112">
        <v>3000</v>
      </c>
    </row>
  </sheetData>
  <mergeCells count="1">
    <mergeCell ref="A8:C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34"/>
  <sheetViews>
    <sheetView workbookViewId="0">
      <selection activeCell="A5" sqref="A5"/>
    </sheetView>
  </sheetViews>
  <sheetFormatPr defaultRowHeight="13.8" x14ac:dyDescent="0.25"/>
  <cols>
    <col min="1" max="1" width="35.09765625" customWidth="1"/>
  </cols>
  <sheetData>
    <row r="5" spans="1:4" ht="15.6" x14ac:dyDescent="0.3">
      <c r="A5" s="80" t="s">
        <v>397</v>
      </c>
    </row>
    <row r="8" spans="1:4" x14ac:dyDescent="0.25">
      <c r="A8" s="390" t="s">
        <v>290</v>
      </c>
      <c r="B8" s="391"/>
      <c r="C8" s="391"/>
      <c r="D8" s="15"/>
    </row>
    <row r="9" spans="1:4" x14ac:dyDescent="0.25">
      <c r="A9" s="15"/>
      <c r="B9" s="15"/>
      <c r="C9" s="15"/>
      <c r="D9" s="15"/>
    </row>
    <row r="10" spans="1:4" ht="14.4" thickBot="1" x14ac:dyDescent="0.3">
      <c r="A10" s="81" t="s">
        <v>291</v>
      </c>
      <c r="B10" s="15"/>
      <c r="C10" s="15"/>
      <c r="D10" s="15"/>
    </row>
    <row r="11" spans="1:4" x14ac:dyDescent="0.25">
      <c r="A11" s="82" t="s">
        <v>292</v>
      </c>
      <c r="B11" s="83" t="s">
        <v>293</v>
      </c>
      <c r="C11" s="84" t="s">
        <v>3</v>
      </c>
      <c r="D11" s="84" t="s">
        <v>294</v>
      </c>
    </row>
    <row r="12" spans="1:4" x14ac:dyDescent="0.25">
      <c r="A12" s="85" t="s">
        <v>379</v>
      </c>
      <c r="B12" s="86" t="s">
        <v>301</v>
      </c>
      <c r="C12" s="87"/>
      <c r="D12" s="88"/>
    </row>
    <row r="13" spans="1:4" x14ac:dyDescent="0.25">
      <c r="A13" s="85" t="s">
        <v>380</v>
      </c>
      <c r="B13" s="86"/>
      <c r="C13" s="86"/>
      <c r="D13" s="88"/>
    </row>
    <row r="14" spans="1:4" x14ac:dyDescent="0.25">
      <c r="A14" s="85" t="s">
        <v>381</v>
      </c>
      <c r="B14" s="86" t="s">
        <v>382</v>
      </c>
      <c r="C14" s="86"/>
      <c r="D14" s="88">
        <v>2000</v>
      </c>
    </row>
    <row r="15" spans="1:4" x14ac:dyDescent="0.25">
      <c r="A15" s="85"/>
      <c r="B15" s="89"/>
      <c r="C15" s="89"/>
      <c r="D15" s="90"/>
    </row>
    <row r="16" spans="1:4" ht="14.4" thickBot="1" x14ac:dyDescent="0.3">
      <c r="A16" s="109" t="s">
        <v>383</v>
      </c>
      <c r="B16" s="92"/>
      <c r="C16" s="92"/>
      <c r="D16" s="93"/>
    </row>
    <row r="17" spans="1:4" ht="14.4" thickBot="1" x14ac:dyDescent="0.3">
      <c r="A17" s="94" t="s">
        <v>299</v>
      </c>
      <c r="B17" s="95"/>
      <c r="C17" s="96"/>
      <c r="D17" s="96"/>
    </row>
    <row r="18" spans="1:4" x14ac:dyDescent="0.25">
      <c r="A18" s="97" t="s">
        <v>384</v>
      </c>
      <c r="B18" s="98"/>
      <c r="C18" s="99"/>
      <c r="D18" s="100"/>
    </row>
    <row r="19" spans="1:4" x14ac:dyDescent="0.25">
      <c r="A19" s="85" t="s">
        <v>385</v>
      </c>
      <c r="B19" s="86" t="s">
        <v>386</v>
      </c>
      <c r="C19" s="86"/>
      <c r="D19" s="88"/>
    </row>
    <row r="20" spans="1:4" x14ac:dyDescent="0.25">
      <c r="A20" s="85" t="s">
        <v>387</v>
      </c>
      <c r="B20" s="196"/>
      <c r="C20" s="86"/>
      <c r="D20" s="88"/>
    </row>
    <row r="21" spans="1:4" x14ac:dyDescent="0.25">
      <c r="A21" s="85" t="s">
        <v>388</v>
      </c>
      <c r="B21" s="86"/>
      <c r="C21" s="86"/>
      <c r="D21" s="197"/>
    </row>
    <row r="22" spans="1:4" x14ac:dyDescent="0.25">
      <c r="A22" s="101" t="s">
        <v>389</v>
      </c>
      <c r="B22" s="102"/>
      <c r="C22" s="102"/>
      <c r="D22" s="198"/>
    </row>
    <row r="23" spans="1:4" x14ac:dyDescent="0.25">
      <c r="A23" s="101" t="s">
        <v>390</v>
      </c>
      <c r="B23" s="102"/>
      <c r="C23" s="103"/>
      <c r="D23" s="198"/>
    </row>
    <row r="24" spans="1:4" x14ac:dyDescent="0.25">
      <c r="A24" s="85" t="s">
        <v>391</v>
      </c>
      <c r="B24" s="86"/>
      <c r="C24" s="199"/>
      <c r="D24" s="88"/>
    </row>
    <row r="25" spans="1:4" x14ac:dyDescent="0.25">
      <c r="A25" s="101" t="s">
        <v>392</v>
      </c>
      <c r="B25" s="102"/>
      <c r="C25" s="103"/>
      <c r="D25" s="104">
        <v>1200</v>
      </c>
    </row>
    <row r="26" spans="1:4" ht="14.4" thickBot="1" x14ac:dyDescent="0.3">
      <c r="A26" s="105" t="s">
        <v>393</v>
      </c>
      <c r="B26" s="106"/>
      <c r="C26" s="107"/>
      <c r="D26" s="108"/>
    </row>
    <row r="27" spans="1:4" ht="14.4" thickBot="1" x14ac:dyDescent="0.3">
      <c r="A27" s="94" t="s">
        <v>302</v>
      </c>
      <c r="B27" s="95"/>
      <c r="C27" s="96"/>
      <c r="D27" s="96"/>
    </row>
    <row r="28" spans="1:4" x14ac:dyDescent="0.25">
      <c r="A28" s="97" t="s">
        <v>394</v>
      </c>
      <c r="B28" s="99" t="s">
        <v>395</v>
      </c>
      <c r="C28" s="99"/>
      <c r="D28" s="100"/>
    </row>
    <row r="29" spans="1:4" x14ac:dyDescent="0.25">
      <c r="A29" s="200"/>
      <c r="B29" s="196"/>
      <c r="C29" s="196"/>
      <c r="D29" s="201">
        <v>800</v>
      </c>
    </row>
    <row r="30" spans="1:4" x14ac:dyDescent="0.25">
      <c r="A30" s="85"/>
      <c r="B30" s="86"/>
      <c r="C30" s="199"/>
      <c r="D30" s="88"/>
    </row>
    <row r="31" spans="1:4" x14ac:dyDescent="0.25">
      <c r="A31" s="101"/>
      <c r="B31" s="202"/>
      <c r="C31" s="202"/>
      <c r="D31" s="104"/>
    </row>
    <row r="32" spans="1:4" ht="14.4" thickBot="1" x14ac:dyDescent="0.3">
      <c r="A32" s="109" t="s">
        <v>396</v>
      </c>
      <c r="B32" s="110"/>
      <c r="C32" s="110"/>
      <c r="D32" s="111"/>
    </row>
    <row r="33" spans="1:4" x14ac:dyDescent="0.25">
      <c r="A33" s="15"/>
      <c r="B33" s="15"/>
      <c r="C33" s="15"/>
      <c r="D33" s="15"/>
    </row>
    <row r="34" spans="1:4" x14ac:dyDescent="0.25">
      <c r="A34" s="81" t="s">
        <v>305</v>
      </c>
      <c r="B34" s="15"/>
      <c r="C34" s="15"/>
      <c r="D34" s="112">
        <v>4000</v>
      </c>
    </row>
  </sheetData>
  <mergeCells count="1">
    <mergeCell ref="A8:C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27"/>
  <sheetViews>
    <sheetView workbookViewId="0">
      <selection activeCell="H26" sqref="H26"/>
    </sheetView>
  </sheetViews>
  <sheetFormatPr defaultRowHeight="13.8" x14ac:dyDescent="0.25"/>
  <cols>
    <col min="1" max="1" width="31.3984375" customWidth="1"/>
  </cols>
  <sheetData>
    <row r="4" spans="1:4" ht="15.6" x14ac:dyDescent="0.3">
      <c r="A4" s="80" t="s">
        <v>412</v>
      </c>
    </row>
    <row r="7" spans="1:4" x14ac:dyDescent="0.25">
      <c r="A7" s="390" t="s">
        <v>290</v>
      </c>
      <c r="B7" s="391"/>
      <c r="C7" s="391"/>
      <c r="D7" s="15"/>
    </row>
    <row r="8" spans="1:4" x14ac:dyDescent="0.25">
      <c r="A8" s="15"/>
      <c r="B8" s="15"/>
      <c r="C8" s="15"/>
      <c r="D8" s="15"/>
    </row>
    <row r="9" spans="1:4" ht="14.4" thickBot="1" x14ac:dyDescent="0.3">
      <c r="A9" s="81" t="s">
        <v>291</v>
      </c>
      <c r="B9" s="15"/>
      <c r="C9" s="15"/>
      <c r="D9" s="15"/>
    </row>
    <row r="10" spans="1:4" x14ac:dyDescent="0.25">
      <c r="A10" s="82" t="s">
        <v>292</v>
      </c>
      <c r="B10" s="83" t="s">
        <v>293</v>
      </c>
      <c r="C10" s="84" t="s">
        <v>3</v>
      </c>
      <c r="D10" s="84" t="s">
        <v>294</v>
      </c>
    </row>
    <row r="11" spans="1:4" x14ac:dyDescent="0.25">
      <c r="A11" s="85" t="s">
        <v>398</v>
      </c>
      <c r="B11" s="86" t="s">
        <v>399</v>
      </c>
      <c r="C11" s="87"/>
      <c r="D11" s="88" t="s">
        <v>400</v>
      </c>
    </row>
    <row r="12" spans="1:4" x14ac:dyDescent="0.25">
      <c r="A12" s="85"/>
      <c r="B12" s="86"/>
      <c r="C12" s="86"/>
      <c r="D12" s="88"/>
    </row>
    <row r="13" spans="1:4" x14ac:dyDescent="0.25">
      <c r="A13" s="85" t="s">
        <v>401</v>
      </c>
      <c r="B13" s="203"/>
      <c r="C13" s="87"/>
      <c r="D13" s="88"/>
    </row>
    <row r="14" spans="1:4" ht="14.4" thickBot="1" x14ac:dyDescent="0.3">
      <c r="A14" s="109"/>
      <c r="B14" s="92"/>
      <c r="C14" s="92"/>
      <c r="D14" s="93"/>
    </row>
    <row r="15" spans="1:4" x14ac:dyDescent="0.25">
      <c r="A15" s="94" t="s">
        <v>299</v>
      </c>
      <c r="B15" s="95"/>
      <c r="C15" s="96"/>
      <c r="D15" s="96"/>
    </row>
    <row r="16" spans="1:4" x14ac:dyDescent="0.25">
      <c r="A16" s="85" t="s">
        <v>402</v>
      </c>
      <c r="B16" s="86" t="s">
        <v>403</v>
      </c>
      <c r="C16" s="87"/>
      <c r="D16" s="88"/>
    </row>
    <row r="17" spans="1:4" x14ac:dyDescent="0.25">
      <c r="A17" s="85" t="s">
        <v>404</v>
      </c>
      <c r="B17" s="86" t="s">
        <v>405</v>
      </c>
      <c r="C17" s="86"/>
      <c r="D17" s="88"/>
    </row>
    <row r="18" spans="1:4" x14ac:dyDescent="0.25">
      <c r="A18" s="85" t="s">
        <v>406</v>
      </c>
      <c r="B18" s="86" t="s">
        <v>407</v>
      </c>
      <c r="C18" s="86"/>
      <c r="D18" s="88"/>
    </row>
    <row r="19" spans="1:4" x14ac:dyDescent="0.25">
      <c r="A19" s="85" t="s">
        <v>408</v>
      </c>
      <c r="B19" s="86" t="s">
        <v>409</v>
      </c>
      <c r="C19" s="86"/>
      <c r="D19" s="88"/>
    </row>
    <row r="20" spans="1:4" x14ac:dyDescent="0.25">
      <c r="A20" s="85" t="s">
        <v>410</v>
      </c>
      <c r="B20" s="203"/>
      <c r="C20" s="87"/>
      <c r="D20" s="88"/>
    </row>
    <row r="21" spans="1:4" x14ac:dyDescent="0.25">
      <c r="A21" s="85"/>
      <c r="B21" s="203"/>
      <c r="C21" s="87"/>
      <c r="D21" s="88"/>
    </row>
    <row r="22" spans="1:4" x14ac:dyDescent="0.25">
      <c r="A22" s="85" t="s">
        <v>411</v>
      </c>
      <c r="B22" s="89"/>
      <c r="C22" s="87"/>
      <c r="D22" s="88">
        <v>4000</v>
      </c>
    </row>
    <row r="23" spans="1:4" ht="14.4" thickBot="1" x14ac:dyDescent="0.3">
      <c r="A23" s="105"/>
      <c r="B23" s="106"/>
      <c r="C23" s="107"/>
      <c r="D23" s="108"/>
    </row>
    <row r="24" spans="1:4" x14ac:dyDescent="0.25">
      <c r="A24" s="15"/>
      <c r="B24" s="15"/>
      <c r="C24" s="15"/>
      <c r="D24" s="15"/>
    </row>
    <row r="25" spans="1:4" x14ac:dyDescent="0.25">
      <c r="A25" s="81" t="s">
        <v>305</v>
      </c>
      <c r="B25" s="15"/>
      <c r="C25" s="15"/>
      <c r="D25" s="112">
        <v>4500</v>
      </c>
    </row>
    <row r="26" spans="1:4" x14ac:dyDescent="0.25">
      <c r="A26" s="15"/>
      <c r="B26" s="15"/>
      <c r="C26" s="15"/>
      <c r="D26" s="15"/>
    </row>
    <row r="27" spans="1:4" x14ac:dyDescent="0.25">
      <c r="A27" s="15"/>
      <c r="B27" s="15"/>
      <c r="C27" s="15"/>
      <c r="D27" s="15"/>
    </row>
  </sheetData>
  <mergeCells count="1">
    <mergeCell ref="A7:C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T19" sqref="T19"/>
    </sheetView>
  </sheetViews>
  <sheetFormatPr defaultRowHeight="13.8" x14ac:dyDescent="0.2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049" r:id="rId4">
          <objectPr defaultSize="0" autoPict="0" r:id="rId5">
            <anchor moveWithCells="1">
              <from>
                <xdr:col>11</xdr:col>
                <xdr:colOff>571500</xdr:colOff>
                <xdr:row>2</xdr:row>
                <xdr:rowOff>22860</xdr:rowOff>
              </from>
              <to>
                <xdr:col>20</xdr:col>
                <xdr:colOff>342900</xdr:colOff>
                <xdr:row>3</xdr:row>
                <xdr:rowOff>22860</xdr:rowOff>
              </to>
            </anchor>
          </objectPr>
        </oleObject>
      </mc:Choice>
      <mc:Fallback>
        <oleObject progId="Word.Document.12"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69"/>
  <sheetViews>
    <sheetView topLeftCell="A43" workbookViewId="0">
      <selection activeCell="J17" sqref="J17"/>
    </sheetView>
  </sheetViews>
  <sheetFormatPr defaultRowHeight="13.8" x14ac:dyDescent="0.25"/>
  <cols>
    <col min="1" max="1" width="22.3984375" customWidth="1"/>
    <col min="2" max="2" width="20.3984375" customWidth="1"/>
    <col min="3" max="3" width="20.59765625" customWidth="1"/>
    <col min="4" max="4" width="23" customWidth="1"/>
    <col min="5" max="5" width="3.5" customWidth="1"/>
    <col min="6" max="6" width="36.8984375" customWidth="1"/>
    <col min="7" max="7" width="32.19921875" customWidth="1"/>
  </cols>
  <sheetData>
    <row r="4" spans="1:7" ht="17.399999999999999" x14ac:dyDescent="0.3">
      <c r="A4" s="15"/>
      <c r="B4" s="15"/>
      <c r="C4" s="15"/>
      <c r="D4" s="15"/>
      <c r="E4" s="15"/>
      <c r="F4" s="293" t="s">
        <v>478</v>
      </c>
    </row>
    <row r="5" spans="1:7" ht="22.8" x14ac:dyDescent="0.4">
      <c r="A5" s="392" t="s">
        <v>62</v>
      </c>
      <c r="B5" s="392"/>
      <c r="C5" s="15"/>
      <c r="D5" s="15"/>
      <c r="E5" s="15"/>
      <c r="F5" s="321" t="s">
        <v>480</v>
      </c>
      <c r="G5" s="321"/>
    </row>
    <row r="6" spans="1:7" ht="22.8" x14ac:dyDescent="0.4">
      <c r="A6" s="15"/>
      <c r="C6" s="272"/>
      <c r="D6" s="15"/>
      <c r="E6" s="15"/>
      <c r="F6" s="294" t="s">
        <v>479</v>
      </c>
    </row>
    <row r="7" spans="1:7" ht="14.4" thickBot="1" x14ac:dyDescent="0.3">
      <c r="A7" s="15"/>
      <c r="B7" s="15"/>
      <c r="C7" s="15"/>
      <c r="D7" s="15"/>
      <c r="E7" s="15"/>
      <c r="G7" s="36" t="s">
        <v>427</v>
      </c>
    </row>
    <row r="8" spans="1:7" ht="14.4" thickBot="1" x14ac:dyDescent="0.3">
      <c r="A8" s="16" t="s">
        <v>63</v>
      </c>
      <c r="B8" s="17" t="s">
        <v>64</v>
      </c>
      <c r="C8" s="18" t="s">
        <v>65</v>
      </c>
      <c r="D8" s="17" t="s">
        <v>64</v>
      </c>
      <c r="E8" s="300"/>
      <c r="F8" s="16" t="s">
        <v>414</v>
      </c>
      <c r="G8" s="17" t="s">
        <v>64</v>
      </c>
    </row>
    <row r="9" spans="1:7" ht="14.4" thickTop="1" x14ac:dyDescent="0.25">
      <c r="A9" s="19"/>
      <c r="B9" s="20" t="s">
        <v>66</v>
      </c>
      <c r="C9" s="21"/>
      <c r="D9" s="20" t="s">
        <v>67</v>
      </c>
      <c r="E9" s="301"/>
      <c r="F9" s="19"/>
      <c r="G9" s="20" t="s">
        <v>418</v>
      </c>
    </row>
    <row r="10" spans="1:7" x14ac:dyDescent="0.25">
      <c r="A10" s="19"/>
      <c r="B10" s="20" t="s">
        <v>68</v>
      </c>
      <c r="C10" s="21"/>
      <c r="D10" s="20" t="s">
        <v>69</v>
      </c>
      <c r="E10" s="301"/>
      <c r="F10" s="19"/>
      <c r="G10" s="20" t="s">
        <v>419</v>
      </c>
    </row>
    <row r="11" spans="1:7" x14ac:dyDescent="0.25">
      <c r="A11" s="19"/>
      <c r="B11" s="20" t="s">
        <v>70</v>
      </c>
      <c r="C11" s="21"/>
      <c r="D11" s="20" t="s">
        <v>71</v>
      </c>
      <c r="E11" s="301"/>
      <c r="F11" s="19"/>
      <c r="G11" s="20" t="s">
        <v>421</v>
      </c>
    </row>
    <row r="12" spans="1:7" x14ac:dyDescent="0.25">
      <c r="A12" s="19"/>
      <c r="B12" s="20" t="s">
        <v>72</v>
      </c>
      <c r="C12" s="21"/>
      <c r="D12" s="20" t="s">
        <v>73</v>
      </c>
      <c r="E12" s="301"/>
      <c r="F12" s="19"/>
      <c r="G12" s="20" t="s">
        <v>420</v>
      </c>
    </row>
    <row r="13" spans="1:7" x14ac:dyDescent="0.25">
      <c r="A13" s="19"/>
      <c r="B13" s="20" t="s">
        <v>74</v>
      </c>
      <c r="C13" s="21"/>
      <c r="D13" s="22" t="s">
        <v>75</v>
      </c>
      <c r="E13" s="302"/>
      <c r="F13" s="19"/>
      <c r="G13" s="20" t="s">
        <v>422</v>
      </c>
    </row>
    <row r="14" spans="1:7" x14ac:dyDescent="0.25">
      <c r="A14" s="19"/>
      <c r="B14" s="20" t="s">
        <v>76</v>
      </c>
      <c r="C14" s="21"/>
      <c r="D14" s="23" t="s">
        <v>77</v>
      </c>
      <c r="E14" s="303"/>
      <c r="F14" s="19"/>
      <c r="G14" s="20" t="s">
        <v>423</v>
      </c>
    </row>
    <row r="15" spans="1:7" x14ac:dyDescent="0.25">
      <c r="A15" s="19"/>
      <c r="B15" s="23" t="s">
        <v>78</v>
      </c>
      <c r="C15" s="21"/>
      <c r="D15" s="23"/>
      <c r="E15" s="303"/>
      <c r="F15" s="19"/>
      <c r="G15" s="23"/>
    </row>
    <row r="16" spans="1:7" ht="36" customHeight="1" thickBot="1" x14ac:dyDescent="0.3">
      <c r="A16" s="24"/>
      <c r="B16" s="25"/>
      <c r="C16" s="21"/>
      <c r="D16" s="26"/>
      <c r="E16" s="304"/>
      <c r="F16" s="24"/>
      <c r="G16" s="23" t="s">
        <v>417</v>
      </c>
    </row>
    <row r="17" spans="1:11" ht="14.4" thickBot="1" x14ac:dyDescent="0.3">
      <c r="A17" s="16" t="s">
        <v>79</v>
      </c>
      <c r="B17" s="17" t="s">
        <v>64</v>
      </c>
      <c r="C17" s="18" t="s">
        <v>80</v>
      </c>
      <c r="D17" s="17" t="s">
        <v>64</v>
      </c>
      <c r="E17" s="300"/>
      <c r="F17" s="16" t="s">
        <v>415</v>
      </c>
      <c r="G17" s="17" t="s">
        <v>64</v>
      </c>
    </row>
    <row r="18" spans="1:11" ht="14.4" thickTop="1" x14ac:dyDescent="0.25">
      <c r="A18" s="19"/>
      <c r="B18" s="20" t="s">
        <v>81</v>
      </c>
      <c r="C18" s="21"/>
      <c r="D18" s="20" t="s">
        <v>82</v>
      </c>
      <c r="E18" s="301"/>
      <c r="F18" s="19"/>
      <c r="G18" s="20"/>
    </row>
    <row r="19" spans="1:11" x14ac:dyDescent="0.25">
      <c r="A19" s="19"/>
      <c r="B19" s="20" t="s">
        <v>68</v>
      </c>
      <c r="C19" s="21"/>
      <c r="D19" s="20" t="s">
        <v>83</v>
      </c>
      <c r="E19" s="301"/>
      <c r="F19" s="19"/>
      <c r="G19" s="20"/>
    </row>
    <row r="20" spans="1:11" x14ac:dyDescent="0.25">
      <c r="A20" s="19"/>
      <c r="B20" s="20" t="s">
        <v>84</v>
      </c>
      <c r="C20" s="21"/>
      <c r="D20" s="20" t="s">
        <v>85</v>
      </c>
      <c r="E20" s="301"/>
      <c r="F20" s="19"/>
      <c r="G20" s="20"/>
    </row>
    <row r="21" spans="1:11" x14ac:dyDescent="0.25">
      <c r="A21" s="19"/>
      <c r="B21" s="20" t="s">
        <v>72</v>
      </c>
      <c r="C21" s="21"/>
      <c r="D21" s="20" t="s">
        <v>73</v>
      </c>
      <c r="E21" s="301"/>
      <c r="F21" s="19"/>
      <c r="G21" s="20"/>
    </row>
    <row r="22" spans="1:11" x14ac:dyDescent="0.25">
      <c r="A22" s="19"/>
      <c r="B22" s="20" t="s">
        <v>73</v>
      </c>
      <c r="C22" s="21"/>
      <c r="D22" s="23" t="s">
        <v>77</v>
      </c>
      <c r="E22" s="303"/>
      <c r="F22" s="19"/>
      <c r="G22" s="20"/>
    </row>
    <row r="23" spans="1:11" x14ac:dyDescent="0.25">
      <c r="A23" s="19"/>
      <c r="B23" s="20" t="s">
        <v>86</v>
      </c>
      <c r="C23" s="21"/>
      <c r="D23" s="23"/>
      <c r="E23" s="303"/>
      <c r="F23" s="19"/>
      <c r="G23" s="20"/>
    </row>
    <row r="24" spans="1:11" x14ac:dyDescent="0.25">
      <c r="A24" s="19"/>
      <c r="B24" s="23" t="s">
        <v>78</v>
      </c>
      <c r="C24" s="21"/>
      <c r="D24" s="23"/>
      <c r="E24" s="303"/>
      <c r="F24" s="19"/>
      <c r="G24" s="23" t="s">
        <v>416</v>
      </c>
    </row>
    <row r="25" spans="1:11" ht="14.4" thickBot="1" x14ac:dyDescent="0.3">
      <c r="A25" s="19"/>
      <c r="B25" s="26"/>
      <c r="C25" s="21"/>
      <c r="D25" s="26"/>
      <c r="E25" s="304"/>
      <c r="F25" s="19"/>
      <c r="G25" s="26"/>
    </row>
    <row r="26" spans="1:11" ht="14.4" thickBot="1" x14ac:dyDescent="0.3">
      <c r="A26" s="16" t="s">
        <v>87</v>
      </c>
      <c r="B26" s="17" t="s">
        <v>64</v>
      </c>
      <c r="C26" s="18" t="s">
        <v>88</v>
      </c>
      <c r="D26" s="17" t="s">
        <v>64</v>
      </c>
      <c r="E26" s="300"/>
      <c r="F26" s="16" t="s">
        <v>424</v>
      </c>
      <c r="G26" s="17" t="s">
        <v>64</v>
      </c>
    </row>
    <row r="27" spans="1:11" ht="14.4" thickTop="1" x14ac:dyDescent="0.25">
      <c r="A27" s="19"/>
      <c r="B27" s="20" t="s">
        <v>89</v>
      </c>
      <c r="C27" s="21"/>
      <c r="D27" s="20" t="s">
        <v>90</v>
      </c>
      <c r="E27" s="301"/>
      <c r="F27" s="19"/>
      <c r="G27" s="20"/>
      <c r="K27" t="s">
        <v>429</v>
      </c>
    </row>
    <row r="28" spans="1:11" x14ac:dyDescent="0.25">
      <c r="A28" s="19"/>
      <c r="B28" s="20" t="s">
        <v>91</v>
      </c>
      <c r="C28" s="21"/>
      <c r="D28" s="20" t="s">
        <v>92</v>
      </c>
      <c r="E28" s="301"/>
      <c r="F28" s="19"/>
      <c r="G28" s="20"/>
      <c r="K28" t="s">
        <v>430</v>
      </c>
    </row>
    <row r="29" spans="1:11" x14ac:dyDescent="0.25">
      <c r="A29" s="19"/>
      <c r="B29" s="20" t="s">
        <v>93</v>
      </c>
      <c r="C29" s="21"/>
      <c r="D29" s="20" t="s">
        <v>94</v>
      </c>
      <c r="E29" s="301"/>
      <c r="F29" s="19"/>
      <c r="G29" s="20"/>
      <c r="K29" t="s">
        <v>428</v>
      </c>
    </row>
    <row r="30" spans="1:11" x14ac:dyDescent="0.25">
      <c r="A30" s="19"/>
      <c r="B30" s="20" t="s">
        <v>95</v>
      </c>
      <c r="C30" s="21"/>
      <c r="D30" s="20" t="s">
        <v>96</v>
      </c>
      <c r="E30" s="301"/>
      <c r="F30" s="19"/>
      <c r="G30" s="20"/>
    </row>
    <row r="31" spans="1:11" x14ac:dyDescent="0.25">
      <c r="A31" s="19"/>
      <c r="B31" s="20" t="s">
        <v>97</v>
      </c>
      <c r="C31" s="21"/>
      <c r="D31" s="23"/>
      <c r="E31" s="303"/>
      <c r="F31" s="19"/>
      <c r="G31" s="20" t="s">
        <v>431</v>
      </c>
    </row>
    <row r="32" spans="1:11" x14ac:dyDescent="0.25">
      <c r="A32" s="19"/>
      <c r="B32" s="20"/>
      <c r="C32" s="21"/>
      <c r="D32" s="23" t="s">
        <v>98</v>
      </c>
      <c r="E32" s="303"/>
      <c r="F32" s="19"/>
      <c r="G32" s="20" t="s">
        <v>432</v>
      </c>
    </row>
    <row r="33" spans="1:9" ht="21" customHeight="1" thickBot="1" x14ac:dyDescent="0.3">
      <c r="A33" s="19"/>
      <c r="B33" s="26" t="s">
        <v>99</v>
      </c>
      <c r="C33" s="21"/>
      <c r="D33" s="26"/>
      <c r="E33" s="304"/>
      <c r="F33" s="19"/>
      <c r="G33" s="23" t="s">
        <v>416</v>
      </c>
    </row>
    <row r="34" spans="1:9" ht="14.4" thickBot="1" x14ac:dyDescent="0.3">
      <c r="A34" s="16" t="s">
        <v>100</v>
      </c>
      <c r="B34" s="17" t="s">
        <v>64</v>
      </c>
      <c r="C34" s="18" t="s">
        <v>101</v>
      </c>
      <c r="D34" s="17" t="s">
        <v>64</v>
      </c>
      <c r="E34" s="300"/>
      <c r="F34" s="16" t="s">
        <v>426</v>
      </c>
      <c r="G34" s="17" t="s">
        <v>64</v>
      </c>
    </row>
    <row r="35" spans="1:9" ht="14.4" thickTop="1" x14ac:dyDescent="0.25">
      <c r="A35" s="19"/>
      <c r="B35" s="20" t="s">
        <v>102</v>
      </c>
      <c r="C35" s="21"/>
      <c r="D35" s="20" t="s">
        <v>93</v>
      </c>
      <c r="E35" s="301"/>
      <c r="F35" s="19"/>
      <c r="G35" s="20"/>
    </row>
    <row r="36" spans="1:9" x14ac:dyDescent="0.25">
      <c r="A36" s="19"/>
      <c r="B36" s="20" t="s">
        <v>103</v>
      </c>
      <c r="C36" s="21"/>
      <c r="D36" s="20" t="s">
        <v>104</v>
      </c>
      <c r="E36" s="301"/>
      <c r="F36" s="19"/>
      <c r="G36" s="20"/>
    </row>
    <row r="37" spans="1:9" x14ac:dyDescent="0.25">
      <c r="A37" s="19"/>
      <c r="B37" s="20" t="s">
        <v>95</v>
      </c>
      <c r="C37" s="21"/>
      <c r="D37" s="20" t="s">
        <v>105</v>
      </c>
      <c r="E37" s="301"/>
      <c r="F37" s="19"/>
      <c r="G37" s="20"/>
      <c r="I37" s="36" t="s">
        <v>451</v>
      </c>
    </row>
    <row r="38" spans="1:9" x14ac:dyDescent="0.25">
      <c r="A38" s="19"/>
      <c r="B38" s="20" t="s">
        <v>106</v>
      </c>
      <c r="C38" s="21"/>
      <c r="D38" s="20" t="s">
        <v>73</v>
      </c>
      <c r="E38" s="301"/>
      <c r="F38" s="19"/>
      <c r="G38" s="20"/>
      <c r="I38" t="s">
        <v>443</v>
      </c>
    </row>
    <row r="39" spans="1:9" x14ac:dyDescent="0.25">
      <c r="A39" s="19"/>
      <c r="B39" s="20" t="s">
        <v>107</v>
      </c>
      <c r="C39" s="21"/>
      <c r="D39" s="23"/>
      <c r="E39" s="303"/>
      <c r="F39" s="19"/>
      <c r="G39" s="20"/>
      <c r="I39" t="s">
        <v>444</v>
      </c>
    </row>
    <row r="40" spans="1:9" x14ac:dyDescent="0.25">
      <c r="A40" s="19"/>
      <c r="B40" s="26"/>
      <c r="C40" s="21"/>
      <c r="D40" s="23" t="s">
        <v>98</v>
      </c>
      <c r="E40" s="303"/>
      <c r="F40" s="19"/>
      <c r="G40" s="26"/>
      <c r="I40" t="s">
        <v>445</v>
      </c>
    </row>
    <row r="41" spans="1:9" x14ac:dyDescent="0.25">
      <c r="A41" s="19"/>
      <c r="B41" s="26"/>
      <c r="C41" s="21"/>
      <c r="D41" s="26"/>
      <c r="E41" s="304"/>
      <c r="F41" s="19"/>
      <c r="G41" s="26"/>
      <c r="I41" t="s">
        <v>446</v>
      </c>
    </row>
    <row r="42" spans="1:9" ht="14.4" thickBot="1" x14ac:dyDescent="0.3">
      <c r="A42" s="19"/>
      <c r="B42" s="26" t="s">
        <v>99</v>
      </c>
      <c r="C42" s="27"/>
      <c r="D42" s="28"/>
      <c r="E42" s="305"/>
      <c r="F42" s="19"/>
      <c r="G42" s="23" t="s">
        <v>416</v>
      </c>
      <c r="I42" t="s">
        <v>447</v>
      </c>
    </row>
    <row r="43" spans="1:9" ht="14.4" thickBot="1" x14ac:dyDescent="0.3">
      <c r="A43" s="16" t="s">
        <v>108</v>
      </c>
      <c r="B43" s="17" t="s">
        <v>64</v>
      </c>
      <c r="C43" s="29" t="s">
        <v>109</v>
      </c>
      <c r="D43" s="17" t="s">
        <v>64</v>
      </c>
      <c r="E43" s="300"/>
      <c r="F43" s="16" t="s">
        <v>425</v>
      </c>
      <c r="G43" s="17" t="s">
        <v>64</v>
      </c>
      <c r="I43" t="s">
        <v>449</v>
      </c>
    </row>
    <row r="44" spans="1:9" ht="14.4" thickTop="1" x14ac:dyDescent="0.25">
      <c r="A44" s="19"/>
      <c r="B44" s="20" t="s">
        <v>110</v>
      </c>
      <c r="C44" s="30"/>
      <c r="D44" s="31" t="s">
        <v>111</v>
      </c>
      <c r="E44" s="306"/>
      <c r="F44" s="19"/>
      <c r="G44" s="20"/>
      <c r="I44" t="s">
        <v>448</v>
      </c>
    </row>
    <row r="45" spans="1:9" x14ac:dyDescent="0.25">
      <c r="A45" s="19"/>
      <c r="B45" s="20" t="s">
        <v>112</v>
      </c>
      <c r="C45" s="30"/>
      <c r="D45" s="31" t="s">
        <v>113</v>
      </c>
      <c r="E45" s="306"/>
      <c r="F45" s="19"/>
      <c r="G45" s="276" t="s">
        <v>433</v>
      </c>
    </row>
    <row r="46" spans="1:9" x14ac:dyDescent="0.25">
      <c r="A46" s="19"/>
      <c r="B46" s="20" t="s">
        <v>114</v>
      </c>
      <c r="C46" s="30"/>
      <c r="D46" s="31" t="s">
        <v>115</v>
      </c>
      <c r="E46" s="306"/>
      <c r="F46" s="19"/>
      <c r="G46" s="20"/>
      <c r="I46" t="s">
        <v>450</v>
      </c>
    </row>
    <row r="47" spans="1:9" x14ac:dyDescent="0.25">
      <c r="A47" s="19"/>
      <c r="B47" s="20"/>
      <c r="C47" s="30"/>
      <c r="D47" s="31" t="s">
        <v>116</v>
      </c>
      <c r="E47" s="306"/>
      <c r="F47" s="19"/>
      <c r="G47" s="20"/>
    </row>
    <row r="48" spans="1:9" x14ac:dyDescent="0.25">
      <c r="A48" s="19"/>
      <c r="B48" s="23" t="s">
        <v>117</v>
      </c>
      <c r="C48" s="30"/>
      <c r="D48" s="20" t="s">
        <v>118</v>
      </c>
      <c r="E48" s="301"/>
      <c r="F48" s="19"/>
      <c r="G48" s="23"/>
    </row>
    <row r="49" spans="1:7" x14ac:dyDescent="0.25">
      <c r="A49" s="19"/>
      <c r="B49" s="26"/>
      <c r="C49" s="30"/>
      <c r="D49" s="32" t="s">
        <v>119</v>
      </c>
      <c r="E49" s="307"/>
      <c r="F49" s="19"/>
      <c r="G49" s="26"/>
    </row>
    <row r="50" spans="1:7" x14ac:dyDescent="0.25">
      <c r="A50" s="19"/>
      <c r="B50" s="26"/>
      <c r="C50" s="30"/>
      <c r="D50" s="33"/>
      <c r="E50" s="308"/>
      <c r="F50" s="19"/>
      <c r="G50" s="26"/>
    </row>
    <row r="51" spans="1:7" ht="14.4" thickBot="1" x14ac:dyDescent="0.3">
      <c r="A51" s="24"/>
      <c r="B51" s="25"/>
      <c r="C51" s="34"/>
      <c r="D51" s="35"/>
      <c r="E51" s="309"/>
      <c r="F51" s="24"/>
      <c r="G51" s="25"/>
    </row>
    <row r="52" spans="1:7" ht="14.4" thickBot="1" x14ac:dyDescent="0.3">
      <c r="A52" s="16" t="s">
        <v>120</v>
      </c>
      <c r="B52" s="17" t="s">
        <v>64</v>
      </c>
      <c r="C52" s="18" t="s">
        <v>121</v>
      </c>
      <c r="D52" s="17" t="s">
        <v>64</v>
      </c>
      <c r="E52" s="300"/>
      <c r="F52" s="274"/>
      <c r="G52" s="275"/>
    </row>
    <row r="53" spans="1:7" ht="14.4" thickTop="1" x14ac:dyDescent="0.25">
      <c r="A53" s="19"/>
      <c r="B53" s="20" t="s">
        <v>110</v>
      </c>
      <c r="C53" s="21"/>
      <c r="D53" s="20" t="s">
        <v>122</v>
      </c>
      <c r="E53" s="301"/>
      <c r="F53" s="19"/>
      <c r="G53" s="20"/>
    </row>
    <row r="54" spans="1:7" x14ac:dyDescent="0.25">
      <c r="A54" s="19"/>
      <c r="B54" s="20" t="s">
        <v>112</v>
      </c>
      <c r="C54" s="21"/>
      <c r="D54" s="20" t="s">
        <v>123</v>
      </c>
      <c r="E54" s="301"/>
      <c r="F54" s="19"/>
      <c r="G54" s="20"/>
    </row>
    <row r="55" spans="1:7" x14ac:dyDescent="0.25">
      <c r="A55" s="19"/>
      <c r="B55" s="20" t="s">
        <v>124</v>
      </c>
      <c r="C55" s="21"/>
      <c r="D55" s="20" t="s">
        <v>125</v>
      </c>
      <c r="E55" s="301"/>
      <c r="F55" s="19"/>
      <c r="G55" s="20"/>
    </row>
    <row r="56" spans="1:7" x14ac:dyDescent="0.25">
      <c r="A56" s="19"/>
      <c r="B56" s="20" t="s">
        <v>126</v>
      </c>
      <c r="C56" s="21"/>
      <c r="D56" s="20" t="s">
        <v>127</v>
      </c>
      <c r="E56" s="301"/>
      <c r="F56" s="19"/>
      <c r="G56" s="20"/>
    </row>
    <row r="57" spans="1:7" x14ac:dyDescent="0.25">
      <c r="A57" s="19"/>
      <c r="B57" s="22" t="s">
        <v>128</v>
      </c>
      <c r="C57" s="21"/>
      <c r="D57" s="23"/>
      <c r="E57" s="303"/>
      <c r="F57" s="19"/>
      <c r="G57" s="22"/>
    </row>
    <row r="58" spans="1:7" x14ac:dyDescent="0.25">
      <c r="A58" s="19"/>
      <c r="B58" s="22"/>
      <c r="C58" s="21"/>
      <c r="D58" s="23" t="s">
        <v>129</v>
      </c>
      <c r="E58" s="303"/>
      <c r="F58" s="19"/>
      <c r="G58" s="22"/>
    </row>
    <row r="59" spans="1:7" ht="14.4" thickBot="1" x14ac:dyDescent="0.3">
      <c r="A59" s="24"/>
      <c r="B59" s="23" t="s">
        <v>117</v>
      </c>
      <c r="C59" s="21"/>
      <c r="D59" s="26"/>
      <c r="E59" s="304"/>
      <c r="F59" s="24"/>
      <c r="G59" s="23"/>
    </row>
    <row r="60" spans="1:7" ht="14.4" thickBot="1" x14ac:dyDescent="0.3">
      <c r="A60" s="19"/>
      <c r="B60" s="25"/>
      <c r="C60" s="27"/>
      <c r="D60" s="28"/>
      <c r="E60" s="305"/>
      <c r="F60" s="19"/>
      <c r="G60" s="25"/>
    </row>
    <row r="61" spans="1:7" ht="14.4" thickBot="1" x14ac:dyDescent="0.3">
      <c r="A61" s="16" t="s">
        <v>130</v>
      </c>
      <c r="B61" s="17" t="s">
        <v>64</v>
      </c>
      <c r="C61" s="315" t="s">
        <v>131</v>
      </c>
      <c r="D61" s="316"/>
      <c r="E61" s="310"/>
      <c r="F61" s="16"/>
      <c r="G61" s="17"/>
    </row>
    <row r="62" spans="1:7" ht="14.4" thickTop="1" x14ac:dyDescent="0.25">
      <c r="A62" s="19"/>
      <c r="B62" s="20" t="s">
        <v>110</v>
      </c>
      <c r="C62" s="317"/>
      <c r="D62" s="318"/>
      <c r="E62" s="311"/>
      <c r="F62" s="273"/>
      <c r="G62" s="277"/>
    </row>
    <row r="63" spans="1:7" x14ac:dyDescent="0.25">
      <c r="A63" s="19"/>
      <c r="B63" s="20" t="s">
        <v>112</v>
      </c>
      <c r="C63" s="317"/>
      <c r="D63" s="318"/>
      <c r="E63" s="311"/>
      <c r="F63" s="273"/>
      <c r="G63" s="277"/>
    </row>
    <row r="64" spans="1:7" x14ac:dyDescent="0.25">
      <c r="A64" s="19"/>
      <c r="B64" s="20" t="s">
        <v>126</v>
      </c>
      <c r="C64" s="317"/>
      <c r="D64" s="318"/>
      <c r="E64" s="311"/>
      <c r="F64" s="273"/>
      <c r="G64" s="277"/>
    </row>
    <row r="65" spans="1:7" x14ac:dyDescent="0.25">
      <c r="A65" s="19"/>
      <c r="B65" s="20" t="s">
        <v>132</v>
      </c>
      <c r="C65" s="317"/>
      <c r="D65" s="318"/>
      <c r="E65" s="311"/>
      <c r="F65" s="273"/>
      <c r="G65" s="277"/>
    </row>
    <row r="66" spans="1:7" x14ac:dyDescent="0.25">
      <c r="A66" s="19"/>
      <c r="B66" s="22" t="s">
        <v>75</v>
      </c>
      <c r="C66" s="317"/>
      <c r="D66" s="318"/>
      <c r="E66" s="311"/>
      <c r="F66" s="273"/>
      <c r="G66" s="278"/>
    </row>
    <row r="67" spans="1:7" x14ac:dyDescent="0.25">
      <c r="A67" s="19"/>
      <c r="B67" s="23" t="s">
        <v>117</v>
      </c>
      <c r="C67" s="317"/>
      <c r="D67" s="318"/>
      <c r="E67" s="311"/>
      <c r="F67" s="273"/>
      <c r="G67" s="279"/>
    </row>
    <row r="68" spans="1:7" x14ac:dyDescent="0.25">
      <c r="A68" s="19"/>
      <c r="B68" s="26"/>
      <c r="C68" s="317"/>
      <c r="D68" s="318"/>
      <c r="E68" s="311"/>
      <c r="F68" s="273"/>
      <c r="G68" s="280"/>
    </row>
    <row r="69" spans="1:7" ht="14.4" thickBot="1" x14ac:dyDescent="0.3">
      <c r="A69" s="24"/>
      <c r="B69" s="25"/>
      <c r="C69" s="319"/>
      <c r="D69" s="320"/>
      <c r="E69" s="312"/>
      <c r="F69" s="281"/>
      <c r="G69" s="282"/>
    </row>
  </sheetData>
  <mergeCells count="3">
    <mergeCell ref="C61:D69"/>
    <mergeCell ref="F5:G5"/>
    <mergeCell ref="A5:B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8"/>
  <sheetViews>
    <sheetView workbookViewId="0">
      <selection activeCell="G6" sqref="G6"/>
    </sheetView>
  </sheetViews>
  <sheetFormatPr defaultRowHeight="13.8" x14ac:dyDescent="0.25"/>
  <cols>
    <col min="2" max="2" width="13.5" customWidth="1"/>
    <col min="3" max="3" width="12.59765625" customWidth="1"/>
    <col min="4" max="4" width="16.5" customWidth="1"/>
    <col min="8" max="8" width="18.09765625" customWidth="1"/>
    <col min="12" max="12" width="17.19921875" customWidth="1"/>
    <col min="16" max="16" width="26.19921875" customWidth="1"/>
    <col min="17" max="17" width="3.09765625" customWidth="1"/>
    <col min="18" max="18" width="10.8984375" customWidth="1"/>
  </cols>
  <sheetData>
    <row r="2" spans="1:21" x14ac:dyDescent="0.25">
      <c r="A2" s="40" t="s">
        <v>149</v>
      </c>
      <c r="B2" s="41"/>
      <c r="C2" s="40" t="s">
        <v>141</v>
      </c>
      <c r="D2" s="41"/>
      <c r="E2" t="s">
        <v>483</v>
      </c>
      <c r="I2" t="s">
        <v>436</v>
      </c>
    </row>
    <row r="3" spans="1:21" x14ac:dyDescent="0.25">
      <c r="C3" t="s">
        <v>464</v>
      </c>
    </row>
    <row r="4" spans="1:21" x14ac:dyDescent="0.25">
      <c r="Q4" s="283"/>
      <c r="R4" s="283"/>
    </row>
    <row r="5" spans="1:21" ht="16.5" customHeight="1" x14ac:dyDescent="0.25">
      <c r="B5" s="327" t="s">
        <v>133</v>
      </c>
      <c r="C5" s="327"/>
      <c r="D5" s="327"/>
      <c r="E5" s="326" t="s">
        <v>150</v>
      </c>
      <c r="F5" s="326"/>
      <c r="G5" s="326"/>
      <c r="H5" s="326"/>
      <c r="I5" s="326" t="s">
        <v>151</v>
      </c>
      <c r="J5" s="326"/>
      <c r="K5" s="326"/>
      <c r="L5" s="326"/>
      <c r="M5" s="326" t="s">
        <v>152</v>
      </c>
      <c r="N5" s="326"/>
      <c r="O5" s="326"/>
      <c r="P5" s="326"/>
      <c r="Q5" s="314"/>
      <c r="R5" s="314"/>
      <c r="S5" s="314"/>
      <c r="T5" s="314"/>
    </row>
    <row r="6" spans="1:21" ht="14.4" thickBot="1" x14ac:dyDescent="0.3">
      <c r="B6" t="s">
        <v>453</v>
      </c>
      <c r="D6" t="s">
        <v>454</v>
      </c>
      <c r="F6" t="s">
        <v>453</v>
      </c>
      <c r="H6" t="s">
        <v>454</v>
      </c>
      <c r="J6" t="s">
        <v>453</v>
      </c>
      <c r="L6" t="s">
        <v>454</v>
      </c>
      <c r="N6" t="s">
        <v>453</v>
      </c>
      <c r="P6" t="s">
        <v>454</v>
      </c>
    </row>
    <row r="7" spans="1:21" x14ac:dyDescent="0.25">
      <c r="A7" s="42" t="s">
        <v>142</v>
      </c>
      <c r="B7" s="210" t="s">
        <v>134</v>
      </c>
      <c r="C7" s="330" t="s">
        <v>482</v>
      </c>
      <c r="D7" s="211"/>
      <c r="E7" s="46" t="s">
        <v>142</v>
      </c>
      <c r="F7" s="220" t="s">
        <v>134</v>
      </c>
      <c r="G7" s="332" t="s">
        <v>136</v>
      </c>
      <c r="H7" s="211"/>
      <c r="I7" s="46" t="s">
        <v>142</v>
      </c>
      <c r="J7" s="220" t="s">
        <v>134</v>
      </c>
      <c r="K7" s="332" t="s">
        <v>136</v>
      </c>
      <c r="L7" s="211"/>
      <c r="M7" s="46" t="s">
        <v>142</v>
      </c>
      <c r="N7" s="220" t="s">
        <v>134</v>
      </c>
      <c r="O7" s="332" t="s">
        <v>136</v>
      </c>
      <c r="P7" s="228"/>
      <c r="R7" s="40" t="s">
        <v>434</v>
      </c>
      <c r="S7" t="s">
        <v>435</v>
      </c>
    </row>
    <row r="8" spans="1:21" ht="27.6" x14ac:dyDescent="0.25">
      <c r="A8" s="295">
        <v>43780</v>
      </c>
      <c r="B8" s="212" t="s">
        <v>135</v>
      </c>
      <c r="C8" s="331"/>
      <c r="D8" s="219"/>
      <c r="E8" s="296">
        <v>43787</v>
      </c>
      <c r="F8" s="221" t="s">
        <v>135</v>
      </c>
      <c r="G8" s="333"/>
      <c r="H8" s="213"/>
      <c r="I8" s="296">
        <v>43794</v>
      </c>
      <c r="J8" s="221" t="s">
        <v>135</v>
      </c>
      <c r="K8" s="333"/>
      <c r="L8" s="213"/>
      <c r="M8" s="296">
        <v>43801</v>
      </c>
      <c r="N8" s="221" t="s">
        <v>135</v>
      </c>
      <c r="O8" s="333"/>
      <c r="P8" s="229"/>
      <c r="R8" s="283" t="s">
        <v>461</v>
      </c>
      <c r="S8" s="283"/>
      <c r="T8" s="283"/>
      <c r="U8" s="283"/>
    </row>
    <row r="9" spans="1:21" x14ac:dyDescent="0.25">
      <c r="A9" s="44" t="s">
        <v>143</v>
      </c>
      <c r="B9" s="212" t="s">
        <v>134</v>
      </c>
      <c r="C9" s="214" t="s">
        <v>438</v>
      </c>
      <c r="D9" s="215" t="s">
        <v>137</v>
      </c>
      <c r="E9" s="48" t="s">
        <v>143</v>
      </c>
      <c r="F9" s="222" t="s">
        <v>134</v>
      </c>
      <c r="G9" s="223" t="s">
        <v>439</v>
      </c>
      <c r="H9" s="222" t="s">
        <v>137</v>
      </c>
      <c r="I9" s="38" t="s">
        <v>143</v>
      </c>
      <c r="J9" s="222" t="s">
        <v>134</v>
      </c>
      <c r="K9" s="223" t="s">
        <v>440</v>
      </c>
      <c r="L9" s="222" t="s">
        <v>137</v>
      </c>
      <c r="M9" s="48" t="s">
        <v>143</v>
      </c>
      <c r="N9" s="222" t="s">
        <v>134</v>
      </c>
      <c r="O9" s="223"/>
      <c r="P9" s="230" t="s">
        <v>153</v>
      </c>
      <c r="R9" t="s">
        <v>462</v>
      </c>
    </row>
    <row r="10" spans="1:21" ht="27.6" x14ac:dyDescent="0.25">
      <c r="A10" s="43"/>
      <c r="B10" s="212" t="s">
        <v>135</v>
      </c>
      <c r="C10" s="214" t="s">
        <v>158</v>
      </c>
      <c r="D10" s="216" t="s">
        <v>138</v>
      </c>
      <c r="E10" s="47"/>
      <c r="F10" s="221" t="s">
        <v>135</v>
      </c>
      <c r="G10" s="223" t="s">
        <v>457</v>
      </c>
      <c r="H10" s="221" t="s">
        <v>138</v>
      </c>
      <c r="I10" s="37"/>
      <c r="J10" s="221" t="s">
        <v>135</v>
      </c>
      <c r="K10" s="223" t="s">
        <v>439</v>
      </c>
      <c r="L10" s="221" t="s">
        <v>138</v>
      </c>
      <c r="M10" s="47"/>
      <c r="N10" s="221" t="s">
        <v>135</v>
      </c>
      <c r="O10" s="223"/>
      <c r="P10" s="229" t="s">
        <v>469</v>
      </c>
    </row>
    <row r="11" spans="1:21" x14ac:dyDescent="0.25">
      <c r="A11" s="44" t="s">
        <v>144</v>
      </c>
      <c r="B11" s="212" t="s">
        <v>134</v>
      </c>
      <c r="C11" s="322" t="s">
        <v>136</v>
      </c>
      <c r="D11" s="214"/>
      <c r="E11" s="48" t="s">
        <v>144</v>
      </c>
      <c r="F11" s="222" t="s">
        <v>134</v>
      </c>
      <c r="G11" s="334" t="s">
        <v>136</v>
      </c>
      <c r="H11" s="223"/>
      <c r="I11" s="38" t="s">
        <v>144</v>
      </c>
      <c r="J11" s="222" t="s">
        <v>134</v>
      </c>
      <c r="K11" s="334" t="s">
        <v>136</v>
      </c>
      <c r="L11" s="223"/>
      <c r="M11" s="38" t="s">
        <v>144</v>
      </c>
      <c r="N11" s="222" t="s">
        <v>134</v>
      </c>
      <c r="O11" s="328" t="s">
        <v>136</v>
      </c>
      <c r="P11" s="230"/>
      <c r="R11" t="s">
        <v>441</v>
      </c>
    </row>
    <row r="12" spans="1:21" ht="27.6" x14ac:dyDescent="0.25">
      <c r="A12" s="43"/>
      <c r="B12" s="212" t="s">
        <v>135</v>
      </c>
      <c r="C12" s="322"/>
      <c r="D12" s="214"/>
      <c r="E12" s="47"/>
      <c r="F12" s="221" t="s">
        <v>135</v>
      </c>
      <c r="G12" s="335"/>
      <c r="H12" s="223"/>
      <c r="I12" s="37"/>
      <c r="J12" s="221" t="s">
        <v>135</v>
      </c>
      <c r="K12" s="335"/>
      <c r="L12" s="223"/>
      <c r="M12" s="37"/>
      <c r="N12" s="221" t="s">
        <v>135</v>
      </c>
      <c r="O12" s="329"/>
      <c r="P12" s="229"/>
      <c r="R12" t="s">
        <v>442</v>
      </c>
    </row>
    <row r="13" spans="1:21" x14ac:dyDescent="0.25">
      <c r="A13" s="44" t="s">
        <v>145</v>
      </c>
      <c r="B13" s="212" t="s">
        <v>134</v>
      </c>
      <c r="C13" s="214"/>
      <c r="D13" s="215" t="s">
        <v>272</v>
      </c>
      <c r="E13" s="48" t="s">
        <v>145</v>
      </c>
      <c r="F13" s="222" t="s">
        <v>134</v>
      </c>
      <c r="G13" s="223"/>
      <c r="H13" s="222" t="s">
        <v>272</v>
      </c>
      <c r="I13" s="38" t="s">
        <v>145</v>
      </c>
      <c r="J13" s="222" t="s">
        <v>134</v>
      </c>
      <c r="K13" s="223"/>
      <c r="L13" s="222" t="s">
        <v>272</v>
      </c>
      <c r="M13" s="38" t="s">
        <v>145</v>
      </c>
      <c r="N13" s="225" t="s">
        <v>134</v>
      </c>
      <c r="O13" s="224"/>
      <c r="P13" s="230" t="s">
        <v>153</v>
      </c>
    </row>
    <row r="14" spans="1:21" ht="27.6" x14ac:dyDescent="0.25">
      <c r="A14" s="43"/>
      <c r="B14" s="212" t="s">
        <v>135</v>
      </c>
      <c r="C14" s="214"/>
      <c r="D14" s="216" t="s">
        <v>368</v>
      </c>
      <c r="E14" s="47"/>
      <c r="F14" s="221" t="s">
        <v>135</v>
      </c>
      <c r="G14" s="223"/>
      <c r="H14" s="221" t="s">
        <v>369</v>
      </c>
      <c r="I14" s="37"/>
      <c r="J14" s="221" t="s">
        <v>135</v>
      </c>
      <c r="K14" s="223"/>
      <c r="L14" s="221" t="s">
        <v>370</v>
      </c>
      <c r="M14" s="298">
        <v>43803</v>
      </c>
      <c r="N14" s="226" t="s">
        <v>135</v>
      </c>
      <c r="O14" s="213"/>
      <c r="P14" s="229" t="s">
        <v>485</v>
      </c>
    </row>
    <row r="15" spans="1:21" ht="27.6" x14ac:dyDescent="0.25">
      <c r="A15" s="44" t="s">
        <v>146</v>
      </c>
      <c r="B15" s="212" t="s">
        <v>139</v>
      </c>
      <c r="C15" s="322" t="s">
        <v>136</v>
      </c>
      <c r="D15" s="214"/>
      <c r="E15" s="48" t="s">
        <v>146</v>
      </c>
      <c r="F15" s="222" t="s">
        <v>139</v>
      </c>
      <c r="G15" s="328" t="s">
        <v>136</v>
      </c>
      <c r="H15" s="224"/>
      <c r="I15" s="48" t="s">
        <v>146</v>
      </c>
      <c r="J15" s="222" t="s">
        <v>139</v>
      </c>
      <c r="K15" s="328" t="s">
        <v>136</v>
      </c>
      <c r="L15" s="224"/>
      <c r="M15" s="48" t="s">
        <v>146</v>
      </c>
      <c r="N15" s="222" t="s">
        <v>139</v>
      </c>
      <c r="O15" s="329" t="s">
        <v>136</v>
      </c>
      <c r="P15" s="230"/>
    </row>
    <row r="16" spans="1:21" ht="27.6" x14ac:dyDescent="0.25">
      <c r="A16" s="43"/>
      <c r="B16" s="212" t="s">
        <v>135</v>
      </c>
      <c r="C16" s="322"/>
      <c r="D16" s="224"/>
      <c r="E16" s="47"/>
      <c r="F16" s="221" t="s">
        <v>135</v>
      </c>
      <c r="G16" s="329"/>
      <c r="H16" s="288"/>
      <c r="I16" s="47"/>
      <c r="J16" s="221" t="s">
        <v>135</v>
      </c>
      <c r="K16" s="329"/>
      <c r="L16" s="288"/>
      <c r="M16" s="47"/>
      <c r="N16" s="221" t="s">
        <v>135</v>
      </c>
      <c r="O16" s="329"/>
      <c r="P16" s="229"/>
    </row>
    <row r="17" spans="1:16" ht="27.6" x14ac:dyDescent="0.25">
      <c r="A17" s="44" t="s">
        <v>147</v>
      </c>
      <c r="B17" s="212" t="s">
        <v>134</v>
      </c>
      <c r="C17" s="284"/>
      <c r="D17" s="285" t="s">
        <v>140</v>
      </c>
      <c r="E17" s="48" t="s">
        <v>147</v>
      </c>
      <c r="F17" s="225" t="s">
        <v>134</v>
      </c>
      <c r="G17" s="286"/>
      <c r="H17" s="285" t="s">
        <v>140</v>
      </c>
      <c r="I17" s="48" t="s">
        <v>147</v>
      </c>
      <c r="J17" s="225" t="s">
        <v>134</v>
      </c>
      <c r="K17" s="286"/>
      <c r="L17" s="285" t="s">
        <v>140</v>
      </c>
      <c r="M17" s="48" t="s">
        <v>147</v>
      </c>
      <c r="N17" s="225" t="s">
        <v>134</v>
      </c>
      <c r="O17" s="224"/>
      <c r="P17" s="230" t="s">
        <v>167</v>
      </c>
    </row>
    <row r="18" spans="1:16" ht="27.6" x14ac:dyDescent="0.25">
      <c r="A18" s="43"/>
      <c r="B18" s="212" t="s">
        <v>135</v>
      </c>
      <c r="C18" s="284"/>
      <c r="D18" s="213" t="s">
        <v>170</v>
      </c>
      <c r="E18" s="47"/>
      <c r="F18" s="226" t="s">
        <v>135</v>
      </c>
      <c r="G18" s="287"/>
      <c r="H18" s="213" t="s">
        <v>170</v>
      </c>
      <c r="I18" s="47"/>
      <c r="J18" s="226" t="s">
        <v>135</v>
      </c>
      <c r="K18" s="287"/>
      <c r="L18" s="213" t="s">
        <v>170</v>
      </c>
      <c r="M18" s="47"/>
      <c r="N18" s="226" t="s">
        <v>135</v>
      </c>
      <c r="O18" s="213"/>
      <c r="P18" s="229" t="s">
        <v>168</v>
      </c>
    </row>
    <row r="19" spans="1:16" x14ac:dyDescent="0.25">
      <c r="A19" s="44" t="s">
        <v>148</v>
      </c>
      <c r="B19" s="212" t="s">
        <v>134</v>
      </c>
      <c r="C19" s="322" t="s">
        <v>136</v>
      </c>
      <c r="D19" s="213"/>
      <c r="E19" s="48" t="s">
        <v>148</v>
      </c>
      <c r="F19" s="222" t="s">
        <v>134</v>
      </c>
      <c r="G19" s="324" t="s">
        <v>136</v>
      </c>
      <c r="H19" s="213"/>
      <c r="I19" s="38" t="s">
        <v>148</v>
      </c>
      <c r="J19" s="222" t="s">
        <v>134</v>
      </c>
      <c r="K19" s="324" t="s">
        <v>136</v>
      </c>
      <c r="L19" s="213"/>
      <c r="M19" s="38" t="s">
        <v>148</v>
      </c>
      <c r="N19" s="225" t="s">
        <v>134</v>
      </c>
      <c r="O19" s="324" t="s">
        <v>136</v>
      </c>
      <c r="P19" s="224"/>
    </row>
    <row r="20" spans="1:16" ht="28.2" thickBot="1" x14ac:dyDescent="0.3">
      <c r="A20" s="45"/>
      <c r="B20" s="217" t="s">
        <v>135</v>
      </c>
      <c r="C20" s="323"/>
      <c r="D20" s="218"/>
      <c r="E20" s="49"/>
      <c r="F20" s="227" t="s">
        <v>135</v>
      </c>
      <c r="G20" s="325"/>
      <c r="H20" s="218"/>
      <c r="I20" s="39"/>
      <c r="J20" s="227" t="s">
        <v>135</v>
      </c>
      <c r="K20" s="325"/>
      <c r="L20" s="218"/>
      <c r="M20" s="39"/>
      <c r="N20" s="231" t="s">
        <v>135</v>
      </c>
      <c r="O20" s="325"/>
      <c r="P20" s="213"/>
    </row>
    <row r="22" spans="1:16" x14ac:dyDescent="0.25">
      <c r="B22" s="36" t="s">
        <v>288</v>
      </c>
    </row>
    <row r="23" spans="1:16" x14ac:dyDescent="0.25">
      <c r="B23" t="s">
        <v>171</v>
      </c>
      <c r="D23" t="s">
        <v>172</v>
      </c>
    </row>
    <row r="24" spans="1:16" x14ac:dyDescent="0.25">
      <c r="B24" t="s">
        <v>173</v>
      </c>
      <c r="D24" t="s">
        <v>174</v>
      </c>
    </row>
    <row r="25" spans="1:16" x14ac:dyDescent="0.25">
      <c r="D25" t="s">
        <v>175</v>
      </c>
    </row>
    <row r="27" spans="1:16" x14ac:dyDescent="0.25">
      <c r="B27" s="36" t="s">
        <v>287</v>
      </c>
    </row>
    <row r="28" spans="1:16" x14ac:dyDescent="0.25">
      <c r="B28" t="s">
        <v>286</v>
      </c>
    </row>
  </sheetData>
  <mergeCells count="21">
    <mergeCell ref="O7:O8"/>
    <mergeCell ref="C11:C12"/>
    <mergeCell ref="G11:G12"/>
    <mergeCell ref="K11:K12"/>
    <mergeCell ref="O11:O12"/>
    <mergeCell ref="Q5:T5"/>
    <mergeCell ref="C19:C20"/>
    <mergeCell ref="G19:G20"/>
    <mergeCell ref="K19:K20"/>
    <mergeCell ref="O19:O20"/>
    <mergeCell ref="M5:P5"/>
    <mergeCell ref="E5:H5"/>
    <mergeCell ref="I5:L5"/>
    <mergeCell ref="B5:D5"/>
    <mergeCell ref="C15:C16"/>
    <mergeCell ref="G15:G16"/>
    <mergeCell ref="K15:K16"/>
    <mergeCell ref="O15:O16"/>
    <mergeCell ref="C7:C8"/>
    <mergeCell ref="G7:G8"/>
    <mergeCell ref="K7:K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90"/>
  <sheetViews>
    <sheetView workbookViewId="0">
      <selection activeCell="B10" sqref="B10:E10"/>
    </sheetView>
  </sheetViews>
  <sheetFormatPr defaultRowHeight="13.8" x14ac:dyDescent="0.25"/>
  <sheetData>
    <row r="2" spans="1:21" x14ac:dyDescent="0.25">
      <c r="B2" s="36" t="s">
        <v>149</v>
      </c>
      <c r="C2" s="40" t="s">
        <v>141</v>
      </c>
      <c r="F2" t="s">
        <v>371</v>
      </c>
      <c r="H2" t="s">
        <v>437</v>
      </c>
    </row>
    <row r="3" spans="1:21" x14ac:dyDescent="0.25">
      <c r="B3" s="36"/>
      <c r="C3" s="40"/>
    </row>
    <row r="4" spans="1:21" ht="14.4" thickBot="1" x14ac:dyDescent="0.3">
      <c r="B4" t="s">
        <v>468</v>
      </c>
    </row>
    <row r="5" spans="1:21" x14ac:dyDescent="0.25">
      <c r="A5" s="355" t="s">
        <v>176</v>
      </c>
      <c r="B5" s="356"/>
      <c r="C5" s="356"/>
      <c r="D5" s="356"/>
      <c r="E5" s="356"/>
      <c r="F5" s="356"/>
      <c r="G5" s="356"/>
      <c r="H5" s="356"/>
      <c r="I5" s="356"/>
      <c r="J5" s="356"/>
      <c r="K5" s="356"/>
      <c r="L5" s="356"/>
      <c r="M5" s="356"/>
      <c r="N5" s="356"/>
      <c r="O5" s="356"/>
      <c r="P5" s="356"/>
      <c r="Q5" s="356"/>
      <c r="R5" s="356"/>
      <c r="S5" s="356"/>
      <c r="T5" s="356"/>
      <c r="U5" s="357"/>
    </row>
    <row r="6" spans="1:21" x14ac:dyDescent="0.25">
      <c r="A6" s="358"/>
      <c r="B6" s="359"/>
      <c r="C6" s="359"/>
      <c r="D6" s="359"/>
      <c r="E6" s="359"/>
      <c r="F6" s="359"/>
      <c r="G6" s="359"/>
      <c r="H6" s="359"/>
      <c r="I6" s="359"/>
      <c r="J6" s="359"/>
      <c r="K6" s="359"/>
      <c r="L6" s="359"/>
      <c r="M6" s="359"/>
      <c r="N6" s="359"/>
      <c r="O6" s="359"/>
      <c r="P6" s="359"/>
      <c r="Q6" s="359"/>
      <c r="R6" s="359"/>
      <c r="S6" s="359"/>
      <c r="T6" s="359"/>
      <c r="U6" s="360"/>
    </row>
    <row r="7" spans="1:21" ht="14.4" thickBot="1" x14ac:dyDescent="0.3">
      <c r="A7" s="50"/>
      <c r="B7" s="361" t="s">
        <v>177</v>
      </c>
      <c r="C7" s="361"/>
      <c r="D7" s="361"/>
      <c r="E7" s="361"/>
      <c r="F7" s="51"/>
      <c r="G7" s="51"/>
      <c r="H7" s="51"/>
      <c r="I7" s="51"/>
      <c r="J7" s="51"/>
      <c r="K7" s="51"/>
      <c r="L7" s="51"/>
      <c r="M7" s="51"/>
      <c r="N7" s="51"/>
      <c r="O7" s="51"/>
      <c r="P7" s="51"/>
      <c r="Q7" s="51"/>
      <c r="R7" s="51"/>
      <c r="S7" s="51"/>
      <c r="T7" s="51"/>
      <c r="U7" s="52"/>
    </row>
    <row r="8" spans="1:21" x14ac:dyDescent="0.25">
      <c r="A8" s="50"/>
      <c r="B8" s="350" t="s">
        <v>178</v>
      </c>
      <c r="C8" s="351"/>
      <c r="D8" s="351"/>
      <c r="E8" s="352"/>
      <c r="F8" s="51"/>
      <c r="G8" s="350" t="s">
        <v>179</v>
      </c>
      <c r="H8" s="351"/>
      <c r="I8" s="351"/>
      <c r="J8" s="352"/>
      <c r="K8" s="51"/>
      <c r="L8" s="350" t="s">
        <v>180</v>
      </c>
      <c r="M8" s="351"/>
      <c r="N8" s="351"/>
      <c r="O8" s="352"/>
      <c r="P8" s="51"/>
      <c r="Q8" s="350" t="s">
        <v>181</v>
      </c>
      <c r="R8" s="351"/>
      <c r="S8" s="351"/>
      <c r="T8" s="352"/>
      <c r="U8" s="52"/>
    </row>
    <row r="9" spans="1:21" x14ac:dyDescent="0.25">
      <c r="A9" s="50"/>
      <c r="B9" s="336" t="s">
        <v>182</v>
      </c>
      <c r="C9" s="337"/>
      <c r="D9" s="347">
        <v>50</v>
      </c>
      <c r="E9" s="348"/>
      <c r="F9" s="51"/>
      <c r="G9" s="336" t="s">
        <v>182</v>
      </c>
      <c r="H9" s="337"/>
      <c r="I9" s="347">
        <v>30</v>
      </c>
      <c r="J9" s="348"/>
      <c r="K9" s="51"/>
      <c r="L9" s="336" t="s">
        <v>182</v>
      </c>
      <c r="M9" s="337"/>
      <c r="N9" s="347">
        <v>60</v>
      </c>
      <c r="O9" s="348"/>
      <c r="P9" s="51"/>
      <c r="Q9" s="336" t="s">
        <v>182</v>
      </c>
      <c r="R9" s="337"/>
      <c r="S9" s="347">
        <v>80</v>
      </c>
      <c r="T9" s="348"/>
      <c r="U9" s="52"/>
    </row>
    <row r="10" spans="1:21" x14ac:dyDescent="0.25">
      <c r="A10" s="50"/>
      <c r="B10" s="342" t="s">
        <v>183</v>
      </c>
      <c r="C10" s="343"/>
      <c r="D10" s="343"/>
      <c r="E10" s="344"/>
      <c r="F10" s="51"/>
      <c r="G10" s="342" t="s">
        <v>183</v>
      </c>
      <c r="H10" s="343"/>
      <c r="I10" s="343"/>
      <c r="J10" s="344"/>
      <c r="K10" s="51"/>
      <c r="L10" s="342" t="s">
        <v>183</v>
      </c>
      <c r="M10" s="343"/>
      <c r="N10" s="343"/>
      <c r="O10" s="344"/>
      <c r="P10" s="51"/>
      <c r="Q10" s="342" t="s">
        <v>183</v>
      </c>
      <c r="R10" s="343"/>
      <c r="S10" s="343"/>
      <c r="T10" s="344"/>
      <c r="U10" s="52"/>
    </row>
    <row r="11" spans="1:21" ht="23.25" customHeight="1" x14ac:dyDescent="0.25">
      <c r="A11" s="50"/>
      <c r="B11" s="336" t="s">
        <v>184</v>
      </c>
      <c r="C11" s="337"/>
      <c r="D11" s="53" t="s">
        <v>185</v>
      </c>
      <c r="E11" s="54" t="s">
        <v>186</v>
      </c>
      <c r="F11" s="51"/>
      <c r="G11" s="336" t="s">
        <v>187</v>
      </c>
      <c r="H11" s="337"/>
      <c r="I11" s="53" t="s">
        <v>185</v>
      </c>
      <c r="J11" s="55" t="s">
        <v>188</v>
      </c>
      <c r="K11" s="51"/>
      <c r="L11" s="336" t="s">
        <v>189</v>
      </c>
      <c r="M11" s="337"/>
      <c r="N11" s="53" t="s">
        <v>185</v>
      </c>
      <c r="O11" s="55" t="s">
        <v>190</v>
      </c>
      <c r="P11" s="51"/>
      <c r="Q11" s="336" t="s">
        <v>191</v>
      </c>
      <c r="R11" s="337"/>
      <c r="S11" s="53" t="s">
        <v>185</v>
      </c>
      <c r="T11" s="54" t="s">
        <v>186</v>
      </c>
      <c r="U11" s="52"/>
    </row>
    <row r="12" spans="1:21" x14ac:dyDescent="0.25">
      <c r="A12" s="50"/>
      <c r="B12" s="342" t="s">
        <v>192</v>
      </c>
      <c r="C12" s="343"/>
      <c r="D12" s="343"/>
      <c r="E12" s="344"/>
      <c r="F12" s="51"/>
      <c r="G12" s="342" t="s">
        <v>192</v>
      </c>
      <c r="H12" s="343"/>
      <c r="I12" s="343"/>
      <c r="J12" s="344"/>
      <c r="K12" s="51"/>
      <c r="L12" s="342" t="s">
        <v>192</v>
      </c>
      <c r="M12" s="343"/>
      <c r="N12" s="343"/>
      <c r="O12" s="344"/>
      <c r="P12" s="51"/>
      <c r="Q12" s="342" t="s">
        <v>192</v>
      </c>
      <c r="R12" s="343"/>
      <c r="S12" s="343"/>
      <c r="T12" s="344"/>
      <c r="U12" s="52"/>
    </row>
    <row r="13" spans="1:21" x14ac:dyDescent="0.25">
      <c r="A13" s="50"/>
      <c r="B13" s="336" t="s">
        <v>193</v>
      </c>
      <c r="C13" s="337"/>
      <c r="D13" s="56" t="s">
        <v>194</v>
      </c>
      <c r="E13" s="57">
        <f>CEILING(0.4*D9,2.5)</f>
        <v>20</v>
      </c>
      <c r="F13" s="51"/>
      <c r="G13" s="336" t="s">
        <v>193</v>
      </c>
      <c r="H13" s="337"/>
      <c r="I13" s="56" t="s">
        <v>194</v>
      </c>
      <c r="J13" s="57">
        <f>CEILING(0.4*I9,2.5)</f>
        <v>12.5</v>
      </c>
      <c r="K13" s="51"/>
      <c r="L13" s="336" t="s">
        <v>193</v>
      </c>
      <c r="M13" s="337"/>
      <c r="N13" s="56" t="s">
        <v>194</v>
      </c>
      <c r="O13" s="57">
        <f>CEILING(0.4*N9,2.5)</f>
        <v>25</v>
      </c>
      <c r="P13" s="51"/>
      <c r="Q13" s="336" t="s">
        <v>193</v>
      </c>
      <c r="R13" s="337"/>
      <c r="S13" s="56" t="s">
        <v>194</v>
      </c>
      <c r="T13" s="57">
        <f>CEILING(0.4*S9,2.5)</f>
        <v>32.5</v>
      </c>
      <c r="U13" s="52"/>
    </row>
    <row r="14" spans="1:21" x14ac:dyDescent="0.25">
      <c r="A14" s="50"/>
      <c r="B14" s="336" t="s">
        <v>193</v>
      </c>
      <c r="C14" s="337"/>
      <c r="D14" s="56" t="s">
        <v>194</v>
      </c>
      <c r="E14" s="57">
        <f>CEILING(0.45*D9,2.5)</f>
        <v>22.5</v>
      </c>
      <c r="F14" s="51"/>
      <c r="G14" s="336" t="s">
        <v>193</v>
      </c>
      <c r="H14" s="337"/>
      <c r="I14" s="56" t="s">
        <v>194</v>
      </c>
      <c r="J14" s="57">
        <f>CEILING(0.45*I9,2.5)</f>
        <v>15</v>
      </c>
      <c r="K14" s="51"/>
      <c r="L14" s="336" t="s">
        <v>193</v>
      </c>
      <c r="M14" s="337"/>
      <c r="N14" s="56" t="s">
        <v>194</v>
      </c>
      <c r="O14" s="57">
        <f>CEILING(0.45*N9,2.5)</f>
        <v>27.5</v>
      </c>
      <c r="P14" s="51"/>
      <c r="Q14" s="336" t="s">
        <v>193</v>
      </c>
      <c r="R14" s="337"/>
      <c r="S14" s="56" t="s">
        <v>194</v>
      </c>
      <c r="T14" s="57">
        <f>CEILING(0.45*S9,2.5)</f>
        <v>37.5</v>
      </c>
      <c r="U14" s="52"/>
    </row>
    <row r="15" spans="1:21" x14ac:dyDescent="0.25">
      <c r="A15" s="50"/>
      <c r="B15" s="336" t="s">
        <v>193</v>
      </c>
      <c r="C15" s="337"/>
      <c r="D15" s="56" t="s">
        <v>195</v>
      </c>
      <c r="E15" s="57">
        <f>CEILING(0.5*D9,2.5)</f>
        <v>25</v>
      </c>
      <c r="F15" s="51"/>
      <c r="G15" s="336" t="s">
        <v>193</v>
      </c>
      <c r="H15" s="337"/>
      <c r="I15" s="56" t="s">
        <v>195</v>
      </c>
      <c r="J15" s="57">
        <f>CEILING(0.5*I9,2.5)</f>
        <v>15</v>
      </c>
      <c r="K15" s="51"/>
      <c r="L15" s="336" t="s">
        <v>193</v>
      </c>
      <c r="M15" s="337"/>
      <c r="N15" s="56" t="s">
        <v>195</v>
      </c>
      <c r="O15" s="57">
        <f>CEILING(0.5*N9,2.5)</f>
        <v>30</v>
      </c>
      <c r="P15" s="51"/>
      <c r="Q15" s="336" t="s">
        <v>193</v>
      </c>
      <c r="R15" s="337"/>
      <c r="S15" s="56" t="s">
        <v>195</v>
      </c>
      <c r="T15" s="57">
        <f>CEILING(0.5*S9,2.5)</f>
        <v>40</v>
      </c>
      <c r="U15" s="52"/>
    </row>
    <row r="16" spans="1:21" x14ac:dyDescent="0.25">
      <c r="A16" s="50"/>
      <c r="B16" s="342" t="s">
        <v>196</v>
      </c>
      <c r="C16" s="343"/>
      <c r="D16" s="343"/>
      <c r="E16" s="344"/>
      <c r="F16" s="51"/>
      <c r="G16" s="342" t="s">
        <v>196</v>
      </c>
      <c r="H16" s="343"/>
      <c r="I16" s="343"/>
      <c r="J16" s="344"/>
      <c r="K16" s="51"/>
      <c r="L16" s="342" t="s">
        <v>196</v>
      </c>
      <c r="M16" s="343"/>
      <c r="N16" s="343"/>
      <c r="O16" s="344"/>
      <c r="P16" s="51"/>
      <c r="Q16" s="342" t="s">
        <v>196</v>
      </c>
      <c r="R16" s="343"/>
      <c r="S16" s="343"/>
      <c r="T16" s="344"/>
      <c r="U16" s="52"/>
    </row>
    <row r="17" spans="1:21" x14ac:dyDescent="0.25">
      <c r="A17" s="50"/>
      <c r="B17" s="345" t="s">
        <v>197</v>
      </c>
      <c r="C17" s="346"/>
      <c r="D17" s="58" t="s">
        <v>198</v>
      </c>
      <c r="E17" s="59">
        <f>CEILING(0.6*D9,2.5)</f>
        <v>30</v>
      </c>
      <c r="F17" s="51"/>
      <c r="G17" s="345" t="s">
        <v>199</v>
      </c>
      <c r="H17" s="346"/>
      <c r="I17" s="58" t="s">
        <v>198</v>
      </c>
      <c r="J17" s="59">
        <f>CEILING(0.6*I9,2.5)</f>
        <v>20</v>
      </c>
      <c r="K17" s="51"/>
      <c r="L17" s="345" t="s">
        <v>200</v>
      </c>
      <c r="M17" s="346"/>
      <c r="N17" s="58" t="s">
        <v>198</v>
      </c>
      <c r="O17" s="59">
        <f>CEILING(0.6*N9,2.5)</f>
        <v>37.5</v>
      </c>
      <c r="P17" s="51"/>
      <c r="Q17" s="345" t="s">
        <v>201</v>
      </c>
      <c r="R17" s="346"/>
      <c r="S17" s="58" t="s">
        <v>198</v>
      </c>
      <c r="T17" s="59">
        <f>CEILING(0.6*S9,2.5)</f>
        <v>50</v>
      </c>
      <c r="U17" s="52"/>
    </row>
    <row r="18" spans="1:21" x14ac:dyDescent="0.25">
      <c r="A18" s="50"/>
      <c r="B18" s="345" t="s">
        <v>197</v>
      </c>
      <c r="C18" s="346"/>
      <c r="D18" s="58" t="s">
        <v>202</v>
      </c>
      <c r="E18" s="59">
        <f>CEILING(0.65*D9,2.5)</f>
        <v>32.5</v>
      </c>
      <c r="F18" s="51"/>
      <c r="G18" s="345" t="s">
        <v>199</v>
      </c>
      <c r="H18" s="346"/>
      <c r="I18" s="58" t="s">
        <v>202</v>
      </c>
      <c r="J18" s="59">
        <f>CEILING(0.65*I9,2.5)</f>
        <v>20</v>
      </c>
      <c r="K18" s="51"/>
      <c r="L18" s="345" t="s">
        <v>200</v>
      </c>
      <c r="M18" s="346"/>
      <c r="N18" s="58" t="s">
        <v>202</v>
      </c>
      <c r="O18" s="59">
        <f>CEILING(0.65*N9,2.5)</f>
        <v>40</v>
      </c>
      <c r="P18" s="51"/>
      <c r="Q18" s="345" t="s">
        <v>201</v>
      </c>
      <c r="R18" s="346"/>
      <c r="S18" s="58" t="s">
        <v>202</v>
      </c>
      <c r="T18" s="59">
        <f>CEILING(0.65*S9,2.5)</f>
        <v>52.5</v>
      </c>
      <c r="U18" s="52"/>
    </row>
    <row r="19" spans="1:21" x14ac:dyDescent="0.25">
      <c r="A19" s="50"/>
      <c r="B19" s="345" t="s">
        <v>197</v>
      </c>
      <c r="C19" s="346"/>
      <c r="D19" s="58" t="s">
        <v>202</v>
      </c>
      <c r="E19" s="59">
        <f>CEILING(0.65*D9,2.5)</f>
        <v>32.5</v>
      </c>
      <c r="F19" s="51"/>
      <c r="G19" s="345" t="s">
        <v>199</v>
      </c>
      <c r="H19" s="346"/>
      <c r="I19" s="58" t="s">
        <v>202</v>
      </c>
      <c r="J19" s="59">
        <f>CEILING(0.65*I9,2.5)</f>
        <v>20</v>
      </c>
      <c r="K19" s="51"/>
      <c r="L19" s="345" t="s">
        <v>200</v>
      </c>
      <c r="M19" s="346"/>
      <c r="N19" s="58" t="s">
        <v>202</v>
      </c>
      <c r="O19" s="59">
        <f>CEILING(0.65*N9,2.5)</f>
        <v>40</v>
      </c>
      <c r="P19" s="51"/>
      <c r="Q19" s="345" t="s">
        <v>201</v>
      </c>
      <c r="R19" s="346"/>
      <c r="S19" s="58" t="s">
        <v>202</v>
      </c>
      <c r="T19" s="59">
        <f>CEILING(0.65*S9,2.5)</f>
        <v>52.5</v>
      </c>
      <c r="U19" s="52"/>
    </row>
    <row r="20" spans="1:21" x14ac:dyDescent="0.25">
      <c r="A20" s="50"/>
      <c r="B20" s="345" t="s">
        <v>197</v>
      </c>
      <c r="C20" s="346"/>
      <c r="D20" s="58" t="s">
        <v>203</v>
      </c>
      <c r="E20" s="59">
        <f>CEILING(0.7*D9,2.5)</f>
        <v>35</v>
      </c>
      <c r="F20" s="51"/>
      <c r="G20" s="345" t="s">
        <v>199</v>
      </c>
      <c r="H20" s="346"/>
      <c r="I20" s="58" t="s">
        <v>203</v>
      </c>
      <c r="J20" s="59">
        <f>CEILING(0.7*I9,2.5)</f>
        <v>22.5</v>
      </c>
      <c r="K20" s="51"/>
      <c r="L20" s="345" t="s">
        <v>200</v>
      </c>
      <c r="M20" s="346"/>
      <c r="N20" s="58" t="s">
        <v>203</v>
      </c>
      <c r="O20" s="59">
        <f>CEILING(0.7*N9,2.5)</f>
        <v>42.5</v>
      </c>
      <c r="P20" s="51"/>
      <c r="Q20" s="345" t="s">
        <v>201</v>
      </c>
      <c r="R20" s="346"/>
      <c r="S20" s="58" t="s">
        <v>203</v>
      </c>
      <c r="T20" s="59">
        <f>CEILING(0.7*S9,2.5)</f>
        <v>57.5</v>
      </c>
      <c r="U20" s="52"/>
    </row>
    <row r="21" spans="1:21" x14ac:dyDescent="0.25">
      <c r="A21" s="50"/>
      <c r="B21" s="342" t="s">
        <v>204</v>
      </c>
      <c r="C21" s="343"/>
      <c r="D21" s="343"/>
      <c r="E21" s="344"/>
      <c r="F21" s="51"/>
      <c r="G21" s="342" t="s">
        <v>204</v>
      </c>
      <c r="H21" s="343"/>
      <c r="I21" s="343"/>
      <c r="J21" s="344"/>
      <c r="K21" s="51"/>
      <c r="L21" s="342" t="s">
        <v>204</v>
      </c>
      <c r="M21" s="343"/>
      <c r="N21" s="343"/>
      <c r="O21" s="344"/>
      <c r="P21" s="51"/>
      <c r="Q21" s="342" t="s">
        <v>204</v>
      </c>
      <c r="R21" s="343"/>
      <c r="S21" s="343"/>
      <c r="T21" s="344"/>
      <c r="U21" s="52"/>
    </row>
    <row r="22" spans="1:21" x14ac:dyDescent="0.25">
      <c r="A22" s="50"/>
      <c r="B22" s="345" t="s">
        <v>205</v>
      </c>
      <c r="C22" s="346"/>
      <c r="D22" s="58" t="s">
        <v>206</v>
      </c>
      <c r="E22" s="60"/>
      <c r="F22" s="51"/>
      <c r="G22" s="345" t="s">
        <v>207</v>
      </c>
      <c r="H22" s="346"/>
      <c r="I22" s="58" t="s">
        <v>206</v>
      </c>
      <c r="J22" s="60"/>
      <c r="K22" s="51"/>
      <c r="L22" s="345" t="s">
        <v>208</v>
      </c>
      <c r="M22" s="346"/>
      <c r="N22" s="58" t="s">
        <v>206</v>
      </c>
      <c r="O22" s="60"/>
      <c r="P22" s="51"/>
      <c r="Q22" s="345" t="s">
        <v>209</v>
      </c>
      <c r="R22" s="346"/>
      <c r="S22" s="58" t="s">
        <v>206</v>
      </c>
      <c r="T22" s="60"/>
      <c r="U22" s="52"/>
    </row>
    <row r="23" spans="1:21" x14ac:dyDescent="0.25">
      <c r="A23" s="50"/>
      <c r="B23" s="336" t="s">
        <v>210</v>
      </c>
      <c r="C23" s="337"/>
      <c r="D23" s="56" t="s">
        <v>206</v>
      </c>
      <c r="E23" s="61"/>
      <c r="F23" s="51"/>
      <c r="G23" s="336" t="s">
        <v>211</v>
      </c>
      <c r="H23" s="337"/>
      <c r="I23" s="56" t="s">
        <v>206</v>
      </c>
      <c r="J23" s="61"/>
      <c r="K23" s="51"/>
      <c r="L23" s="336" t="s">
        <v>212</v>
      </c>
      <c r="M23" s="337"/>
      <c r="N23" s="56" t="s">
        <v>213</v>
      </c>
      <c r="O23" s="61"/>
      <c r="P23" s="51"/>
      <c r="Q23" s="336" t="s">
        <v>214</v>
      </c>
      <c r="R23" s="337"/>
      <c r="S23" s="56" t="s">
        <v>206</v>
      </c>
      <c r="T23" s="61"/>
      <c r="U23" s="52"/>
    </row>
    <row r="24" spans="1:21" x14ac:dyDescent="0.25">
      <c r="A24" s="50"/>
      <c r="B24" s="336" t="s">
        <v>215</v>
      </c>
      <c r="C24" s="337"/>
      <c r="D24" s="56" t="s">
        <v>206</v>
      </c>
      <c r="E24" s="61"/>
      <c r="F24" s="51"/>
      <c r="G24" s="336" t="s">
        <v>216</v>
      </c>
      <c r="H24" s="337"/>
      <c r="I24" s="56" t="s">
        <v>206</v>
      </c>
      <c r="J24" s="61"/>
      <c r="K24" s="51"/>
      <c r="L24" s="336" t="s">
        <v>217</v>
      </c>
      <c r="M24" s="337"/>
      <c r="N24" s="56" t="s">
        <v>206</v>
      </c>
      <c r="O24" s="61"/>
      <c r="P24" s="51"/>
      <c r="Q24" s="336" t="s">
        <v>218</v>
      </c>
      <c r="R24" s="337"/>
      <c r="S24" s="56" t="s">
        <v>206</v>
      </c>
      <c r="T24" s="61"/>
      <c r="U24" s="52"/>
    </row>
    <row r="25" spans="1:21" ht="24" customHeight="1" x14ac:dyDescent="0.25">
      <c r="A25" s="50"/>
      <c r="B25" s="336" t="s">
        <v>219</v>
      </c>
      <c r="C25" s="337"/>
      <c r="D25" s="56" t="s">
        <v>206</v>
      </c>
      <c r="E25" s="61" t="s">
        <v>186</v>
      </c>
      <c r="F25" s="51"/>
      <c r="G25" s="336" t="s">
        <v>220</v>
      </c>
      <c r="H25" s="337"/>
      <c r="I25" s="56" t="s">
        <v>206</v>
      </c>
      <c r="J25" s="61"/>
      <c r="K25" s="51"/>
      <c r="L25" s="336" t="s">
        <v>221</v>
      </c>
      <c r="M25" s="337"/>
      <c r="N25" s="56">
        <v>4</v>
      </c>
      <c r="O25" s="61" t="s">
        <v>222</v>
      </c>
      <c r="P25" s="51"/>
      <c r="Q25" s="336" t="s">
        <v>219</v>
      </c>
      <c r="R25" s="337"/>
      <c r="S25" s="56" t="s">
        <v>206</v>
      </c>
      <c r="T25" s="61" t="s">
        <v>186</v>
      </c>
      <c r="U25" s="52"/>
    </row>
    <row r="26" spans="1:21" ht="24" customHeight="1" thickBot="1" x14ac:dyDescent="0.3">
      <c r="A26" s="50"/>
      <c r="B26" s="338" t="s">
        <v>223</v>
      </c>
      <c r="C26" s="339"/>
      <c r="D26" s="62">
        <v>4</v>
      </c>
      <c r="E26" s="63" t="s">
        <v>224</v>
      </c>
      <c r="F26" s="51"/>
      <c r="G26" s="340" t="s">
        <v>225</v>
      </c>
      <c r="H26" s="341"/>
      <c r="I26" s="62" t="s">
        <v>213</v>
      </c>
      <c r="J26" s="63"/>
      <c r="K26" s="51"/>
      <c r="L26" s="340" t="s">
        <v>226</v>
      </c>
      <c r="M26" s="341"/>
      <c r="N26" s="62">
        <v>4</v>
      </c>
      <c r="O26" s="63" t="s">
        <v>227</v>
      </c>
      <c r="P26" s="51"/>
      <c r="Q26" s="340" t="s">
        <v>228</v>
      </c>
      <c r="R26" s="341"/>
      <c r="S26" s="62" t="s">
        <v>213</v>
      </c>
      <c r="T26" s="63"/>
      <c r="U26" s="52"/>
    </row>
    <row r="27" spans="1:21" x14ac:dyDescent="0.25">
      <c r="A27" s="50"/>
      <c r="B27" s="51"/>
      <c r="C27" s="51"/>
      <c r="D27" s="51"/>
      <c r="E27" s="51"/>
      <c r="F27" s="51"/>
      <c r="G27" s="51"/>
      <c r="H27" s="51"/>
      <c r="I27" s="51"/>
      <c r="J27" s="51"/>
      <c r="K27" s="51"/>
      <c r="L27" s="51"/>
      <c r="M27" s="51"/>
      <c r="N27" s="51"/>
      <c r="O27" s="51"/>
      <c r="P27" s="51"/>
      <c r="Q27" s="51"/>
      <c r="R27" s="51"/>
      <c r="S27" s="51"/>
      <c r="T27" s="51"/>
      <c r="U27" s="52"/>
    </row>
    <row r="28" spans="1:21" ht="14.4" thickBot="1" x14ac:dyDescent="0.3">
      <c r="A28" s="64"/>
      <c r="B28" s="354" t="s">
        <v>229</v>
      </c>
      <c r="C28" s="354"/>
      <c r="D28" s="354"/>
      <c r="E28" s="354"/>
      <c r="F28" s="65"/>
      <c r="G28" s="65"/>
      <c r="H28" s="65"/>
      <c r="I28" s="65"/>
      <c r="J28" s="65"/>
      <c r="K28" s="65"/>
      <c r="L28" s="65"/>
      <c r="M28" s="65"/>
      <c r="N28" s="65"/>
      <c r="O28" s="65"/>
      <c r="P28" s="65"/>
      <c r="Q28" s="65"/>
      <c r="R28" s="65"/>
      <c r="S28" s="65"/>
      <c r="T28" s="65"/>
      <c r="U28" s="66"/>
    </row>
    <row r="29" spans="1:21" x14ac:dyDescent="0.25">
      <c r="A29" s="64"/>
      <c r="B29" s="350" t="s">
        <v>178</v>
      </c>
      <c r="C29" s="351"/>
      <c r="D29" s="351"/>
      <c r="E29" s="352"/>
      <c r="F29" s="65"/>
      <c r="G29" s="350" t="s">
        <v>179</v>
      </c>
      <c r="H29" s="351"/>
      <c r="I29" s="351"/>
      <c r="J29" s="352"/>
      <c r="K29" s="65"/>
      <c r="L29" s="350" t="s">
        <v>180</v>
      </c>
      <c r="M29" s="351"/>
      <c r="N29" s="351"/>
      <c r="O29" s="352"/>
      <c r="P29" s="65"/>
      <c r="Q29" s="350" t="s">
        <v>181</v>
      </c>
      <c r="R29" s="351"/>
      <c r="S29" s="351"/>
      <c r="T29" s="352"/>
      <c r="U29" s="66"/>
    </row>
    <row r="30" spans="1:21" x14ac:dyDescent="0.25">
      <c r="A30" s="64"/>
      <c r="B30" s="336" t="s">
        <v>182</v>
      </c>
      <c r="C30" s="337"/>
      <c r="D30" s="347">
        <v>60</v>
      </c>
      <c r="E30" s="348"/>
      <c r="F30" s="65"/>
      <c r="G30" s="336" t="s">
        <v>182</v>
      </c>
      <c r="H30" s="337"/>
      <c r="I30" s="347">
        <v>50</v>
      </c>
      <c r="J30" s="348"/>
      <c r="K30" s="65"/>
      <c r="L30" s="336" t="s">
        <v>182</v>
      </c>
      <c r="M30" s="337"/>
      <c r="N30" s="347">
        <v>60</v>
      </c>
      <c r="O30" s="348"/>
      <c r="P30" s="65"/>
      <c r="Q30" s="336" t="s">
        <v>182</v>
      </c>
      <c r="R30" s="337"/>
      <c r="S30" s="347">
        <v>80</v>
      </c>
      <c r="T30" s="348"/>
      <c r="U30" s="66"/>
    </row>
    <row r="31" spans="1:21" x14ac:dyDescent="0.25">
      <c r="A31" s="64"/>
      <c r="B31" s="342" t="s">
        <v>183</v>
      </c>
      <c r="C31" s="343"/>
      <c r="D31" s="343"/>
      <c r="E31" s="344"/>
      <c r="F31" s="65"/>
      <c r="G31" s="342" t="s">
        <v>183</v>
      </c>
      <c r="H31" s="343"/>
      <c r="I31" s="343"/>
      <c r="J31" s="344"/>
      <c r="K31" s="65"/>
      <c r="L31" s="342" t="s">
        <v>183</v>
      </c>
      <c r="M31" s="343"/>
      <c r="N31" s="343"/>
      <c r="O31" s="344"/>
      <c r="P31" s="65"/>
      <c r="Q31" s="342" t="s">
        <v>183</v>
      </c>
      <c r="R31" s="343"/>
      <c r="S31" s="343"/>
      <c r="T31" s="344"/>
      <c r="U31" s="66"/>
    </row>
    <row r="32" spans="1:21" ht="22.5" customHeight="1" x14ac:dyDescent="0.25">
      <c r="A32" s="64"/>
      <c r="B32" s="336" t="s">
        <v>184</v>
      </c>
      <c r="C32" s="337"/>
      <c r="D32" s="53" t="s">
        <v>185</v>
      </c>
      <c r="E32" s="54" t="s">
        <v>186</v>
      </c>
      <c r="F32" s="65"/>
      <c r="G32" s="336" t="s">
        <v>187</v>
      </c>
      <c r="H32" s="337"/>
      <c r="I32" s="53" t="s">
        <v>185</v>
      </c>
      <c r="J32" s="55" t="s">
        <v>188</v>
      </c>
      <c r="K32" s="65"/>
      <c r="L32" s="336" t="s">
        <v>189</v>
      </c>
      <c r="M32" s="337"/>
      <c r="N32" s="53" t="s">
        <v>185</v>
      </c>
      <c r="O32" s="55" t="s">
        <v>190</v>
      </c>
      <c r="P32" s="65"/>
      <c r="Q32" s="336" t="s">
        <v>191</v>
      </c>
      <c r="R32" s="337"/>
      <c r="S32" s="53" t="s">
        <v>185</v>
      </c>
      <c r="T32" s="54" t="s">
        <v>186</v>
      </c>
      <c r="U32" s="66"/>
    </row>
    <row r="33" spans="1:21" x14ac:dyDescent="0.25">
      <c r="A33" s="64"/>
      <c r="B33" s="342" t="s">
        <v>192</v>
      </c>
      <c r="C33" s="343"/>
      <c r="D33" s="343"/>
      <c r="E33" s="344"/>
      <c r="F33" s="65"/>
      <c r="G33" s="342" t="s">
        <v>192</v>
      </c>
      <c r="H33" s="343"/>
      <c r="I33" s="343"/>
      <c r="J33" s="344"/>
      <c r="K33" s="65"/>
      <c r="L33" s="342" t="s">
        <v>192</v>
      </c>
      <c r="M33" s="343"/>
      <c r="N33" s="343"/>
      <c r="O33" s="344"/>
      <c r="P33" s="65"/>
      <c r="Q33" s="342" t="s">
        <v>192</v>
      </c>
      <c r="R33" s="343"/>
      <c r="S33" s="343"/>
      <c r="T33" s="344"/>
      <c r="U33" s="66"/>
    </row>
    <row r="34" spans="1:21" x14ac:dyDescent="0.25">
      <c r="A34" s="64"/>
      <c r="B34" s="336" t="s">
        <v>193</v>
      </c>
      <c r="C34" s="337"/>
      <c r="D34" s="56" t="s">
        <v>194</v>
      </c>
      <c r="E34" s="57">
        <f>CEILING(0.4*D30,2.5)</f>
        <v>25</v>
      </c>
      <c r="F34" s="65"/>
      <c r="G34" s="336" t="s">
        <v>193</v>
      </c>
      <c r="H34" s="337"/>
      <c r="I34" s="56" t="s">
        <v>194</v>
      </c>
      <c r="J34" s="57">
        <f>CEILING(0.4*I30,2.5)</f>
        <v>20</v>
      </c>
      <c r="K34" s="65"/>
      <c r="L34" s="336" t="s">
        <v>193</v>
      </c>
      <c r="M34" s="337"/>
      <c r="N34" s="56" t="s">
        <v>194</v>
      </c>
      <c r="O34" s="57">
        <f>CEILING(0.4*N30,2.5)</f>
        <v>25</v>
      </c>
      <c r="P34" s="65"/>
      <c r="Q34" s="336" t="s">
        <v>193</v>
      </c>
      <c r="R34" s="337"/>
      <c r="S34" s="56" t="s">
        <v>194</v>
      </c>
      <c r="T34" s="57">
        <f>CEILING(0.4*S30,2.5)</f>
        <v>32.5</v>
      </c>
      <c r="U34" s="66"/>
    </row>
    <row r="35" spans="1:21" x14ac:dyDescent="0.25">
      <c r="A35" s="64"/>
      <c r="B35" s="336" t="s">
        <v>193</v>
      </c>
      <c r="C35" s="337"/>
      <c r="D35" s="56" t="s">
        <v>194</v>
      </c>
      <c r="E35" s="57">
        <f>CEILING(0.45*D30,2.5)</f>
        <v>27.5</v>
      </c>
      <c r="F35" s="65"/>
      <c r="G35" s="336" t="s">
        <v>193</v>
      </c>
      <c r="H35" s="337"/>
      <c r="I35" s="56" t="s">
        <v>194</v>
      </c>
      <c r="J35" s="57">
        <f>CEILING(0.45*I30,2.5)</f>
        <v>22.5</v>
      </c>
      <c r="K35" s="65"/>
      <c r="L35" s="336" t="s">
        <v>193</v>
      </c>
      <c r="M35" s="337"/>
      <c r="N35" s="56" t="s">
        <v>194</v>
      </c>
      <c r="O35" s="57">
        <f>CEILING(0.45*N30,2.5)</f>
        <v>27.5</v>
      </c>
      <c r="P35" s="65"/>
      <c r="Q35" s="336" t="s">
        <v>193</v>
      </c>
      <c r="R35" s="337"/>
      <c r="S35" s="56" t="s">
        <v>194</v>
      </c>
      <c r="T35" s="57">
        <f>CEILING(0.45*S30,2.5)</f>
        <v>37.5</v>
      </c>
      <c r="U35" s="66"/>
    </row>
    <row r="36" spans="1:21" x14ac:dyDescent="0.25">
      <c r="A36" s="64"/>
      <c r="B36" s="336" t="s">
        <v>193</v>
      </c>
      <c r="C36" s="337"/>
      <c r="D36" s="56" t="s">
        <v>195</v>
      </c>
      <c r="E36" s="57">
        <f>CEILING(0.5*D30,2.5)</f>
        <v>30</v>
      </c>
      <c r="F36" s="65"/>
      <c r="G36" s="336" t="s">
        <v>193</v>
      </c>
      <c r="H36" s="337"/>
      <c r="I36" s="56" t="s">
        <v>195</v>
      </c>
      <c r="J36" s="57">
        <f>CEILING(0.5*I30,2.5)</f>
        <v>25</v>
      </c>
      <c r="K36" s="65"/>
      <c r="L36" s="336" t="s">
        <v>193</v>
      </c>
      <c r="M36" s="337"/>
      <c r="N36" s="56" t="s">
        <v>195</v>
      </c>
      <c r="O36" s="57">
        <f>CEILING(0.5*N30,2.5)</f>
        <v>30</v>
      </c>
      <c r="P36" s="65"/>
      <c r="Q36" s="336" t="s">
        <v>193</v>
      </c>
      <c r="R36" s="337"/>
      <c r="S36" s="56" t="s">
        <v>195</v>
      </c>
      <c r="T36" s="57">
        <f>CEILING(0.5*S30,2.5)</f>
        <v>40</v>
      </c>
      <c r="U36" s="66"/>
    </row>
    <row r="37" spans="1:21" x14ac:dyDescent="0.25">
      <c r="A37" s="64"/>
      <c r="B37" s="342" t="s">
        <v>196</v>
      </c>
      <c r="C37" s="343"/>
      <c r="D37" s="343"/>
      <c r="E37" s="344"/>
      <c r="F37" s="65"/>
      <c r="G37" s="342" t="s">
        <v>196</v>
      </c>
      <c r="H37" s="343"/>
      <c r="I37" s="343"/>
      <c r="J37" s="344"/>
      <c r="K37" s="65"/>
      <c r="L37" s="342" t="s">
        <v>196</v>
      </c>
      <c r="M37" s="343"/>
      <c r="N37" s="343"/>
      <c r="O37" s="344"/>
      <c r="P37" s="65"/>
      <c r="Q37" s="342" t="s">
        <v>196</v>
      </c>
      <c r="R37" s="343"/>
      <c r="S37" s="343"/>
      <c r="T37" s="344"/>
      <c r="U37" s="66"/>
    </row>
    <row r="38" spans="1:21" x14ac:dyDescent="0.25">
      <c r="A38" s="64"/>
      <c r="B38" s="345" t="s">
        <v>197</v>
      </c>
      <c r="C38" s="346"/>
      <c r="D38" s="58" t="s">
        <v>198</v>
      </c>
      <c r="E38" s="59">
        <f>CEILING(0.65*D30,2.5)</f>
        <v>40</v>
      </c>
      <c r="F38" s="65"/>
      <c r="G38" s="345" t="s">
        <v>199</v>
      </c>
      <c r="H38" s="346"/>
      <c r="I38" s="58" t="s">
        <v>198</v>
      </c>
      <c r="J38" s="59">
        <f>CEILING(0.65*I30,2.5)</f>
        <v>32.5</v>
      </c>
      <c r="K38" s="65"/>
      <c r="L38" s="345" t="s">
        <v>200</v>
      </c>
      <c r="M38" s="346"/>
      <c r="N38" s="58" t="s">
        <v>198</v>
      </c>
      <c r="O38" s="59">
        <f>CEILING(0.65*N30,2.5)</f>
        <v>40</v>
      </c>
      <c r="P38" s="65"/>
      <c r="Q38" s="345" t="s">
        <v>201</v>
      </c>
      <c r="R38" s="346"/>
      <c r="S38" s="58" t="s">
        <v>198</v>
      </c>
      <c r="T38" s="59">
        <f>CEILING(0.65*S30,2.5)</f>
        <v>52.5</v>
      </c>
      <c r="U38" s="66"/>
    </row>
    <row r="39" spans="1:21" x14ac:dyDescent="0.25">
      <c r="A39" s="64"/>
      <c r="B39" s="345" t="s">
        <v>197</v>
      </c>
      <c r="C39" s="346"/>
      <c r="D39" s="58" t="s">
        <v>202</v>
      </c>
      <c r="E39" s="59">
        <f>CEILING(0.7*D30,2.5)</f>
        <v>42.5</v>
      </c>
      <c r="F39" s="65"/>
      <c r="G39" s="345" t="s">
        <v>199</v>
      </c>
      <c r="H39" s="346"/>
      <c r="I39" s="58" t="s">
        <v>202</v>
      </c>
      <c r="J39" s="59">
        <f>CEILING(0.7*I30,2.5)</f>
        <v>35</v>
      </c>
      <c r="K39" s="65"/>
      <c r="L39" s="345" t="s">
        <v>200</v>
      </c>
      <c r="M39" s="346"/>
      <c r="N39" s="58" t="s">
        <v>202</v>
      </c>
      <c r="O39" s="59">
        <f>CEILING(0.7*N30,2.5)</f>
        <v>42.5</v>
      </c>
      <c r="P39" s="65"/>
      <c r="Q39" s="345" t="s">
        <v>201</v>
      </c>
      <c r="R39" s="346"/>
      <c r="S39" s="58" t="s">
        <v>202</v>
      </c>
      <c r="T39" s="59">
        <f>CEILING(0.7*S30,2.5)</f>
        <v>57.5</v>
      </c>
      <c r="U39" s="66"/>
    </row>
    <row r="40" spans="1:21" x14ac:dyDescent="0.25">
      <c r="A40" s="64"/>
      <c r="B40" s="345" t="s">
        <v>197</v>
      </c>
      <c r="C40" s="346"/>
      <c r="D40" s="58" t="s">
        <v>202</v>
      </c>
      <c r="E40" s="59">
        <f>CEILING(0.7*D30,2.5)</f>
        <v>42.5</v>
      </c>
      <c r="F40" s="65"/>
      <c r="G40" s="345" t="s">
        <v>199</v>
      </c>
      <c r="H40" s="346"/>
      <c r="I40" s="58" t="s">
        <v>202</v>
      </c>
      <c r="J40" s="59">
        <f>CEILING(0.7*I30,2.5)</f>
        <v>35</v>
      </c>
      <c r="K40" s="65"/>
      <c r="L40" s="345" t="s">
        <v>200</v>
      </c>
      <c r="M40" s="346"/>
      <c r="N40" s="58" t="s">
        <v>202</v>
      </c>
      <c r="O40" s="59">
        <f>CEILING(0.7*N30,2.5)</f>
        <v>42.5</v>
      </c>
      <c r="P40" s="65"/>
      <c r="Q40" s="345" t="s">
        <v>201</v>
      </c>
      <c r="R40" s="346"/>
      <c r="S40" s="58" t="s">
        <v>202</v>
      </c>
      <c r="T40" s="59">
        <f>CEILING(0.7*S30,2.5)</f>
        <v>57.5</v>
      </c>
      <c r="U40" s="66"/>
    </row>
    <row r="41" spans="1:21" x14ac:dyDescent="0.25">
      <c r="A41" s="64"/>
      <c r="B41" s="345" t="s">
        <v>197</v>
      </c>
      <c r="C41" s="346"/>
      <c r="D41" s="58" t="s">
        <v>203</v>
      </c>
      <c r="E41" s="59">
        <f>CEILING(0.75*D30,2.5)</f>
        <v>45</v>
      </c>
      <c r="F41" s="65"/>
      <c r="G41" s="345" t="s">
        <v>199</v>
      </c>
      <c r="H41" s="346"/>
      <c r="I41" s="58" t="s">
        <v>203</v>
      </c>
      <c r="J41" s="59">
        <f>CEILING(0.75*I30,2.5)</f>
        <v>37.5</v>
      </c>
      <c r="K41" s="65"/>
      <c r="L41" s="345" t="s">
        <v>200</v>
      </c>
      <c r="M41" s="346"/>
      <c r="N41" s="58" t="s">
        <v>203</v>
      </c>
      <c r="O41" s="59">
        <f>CEILING(0.75*N30,2.5)</f>
        <v>45</v>
      </c>
      <c r="P41" s="65"/>
      <c r="Q41" s="345" t="s">
        <v>201</v>
      </c>
      <c r="R41" s="346"/>
      <c r="S41" s="58" t="s">
        <v>203</v>
      </c>
      <c r="T41" s="59">
        <f>CEILING(0.75*S30,2.5)</f>
        <v>60</v>
      </c>
      <c r="U41" s="66"/>
    </row>
    <row r="42" spans="1:21" x14ac:dyDescent="0.25">
      <c r="A42" s="64"/>
      <c r="B42" s="342" t="s">
        <v>204</v>
      </c>
      <c r="C42" s="343"/>
      <c r="D42" s="343"/>
      <c r="E42" s="344"/>
      <c r="F42" s="65"/>
      <c r="G42" s="342" t="s">
        <v>204</v>
      </c>
      <c r="H42" s="343"/>
      <c r="I42" s="343"/>
      <c r="J42" s="344"/>
      <c r="K42" s="65"/>
      <c r="L42" s="342" t="s">
        <v>204</v>
      </c>
      <c r="M42" s="343"/>
      <c r="N42" s="343"/>
      <c r="O42" s="344"/>
      <c r="P42" s="65"/>
      <c r="Q42" s="342" t="s">
        <v>204</v>
      </c>
      <c r="R42" s="343"/>
      <c r="S42" s="343"/>
      <c r="T42" s="344"/>
      <c r="U42" s="66"/>
    </row>
    <row r="43" spans="1:21" x14ac:dyDescent="0.25">
      <c r="A43" s="64"/>
      <c r="B43" s="345" t="s">
        <v>205</v>
      </c>
      <c r="C43" s="346"/>
      <c r="D43" s="58" t="s">
        <v>206</v>
      </c>
      <c r="E43" s="60"/>
      <c r="F43" s="65"/>
      <c r="G43" s="345" t="s">
        <v>207</v>
      </c>
      <c r="H43" s="346"/>
      <c r="I43" s="58" t="s">
        <v>206</v>
      </c>
      <c r="J43" s="60"/>
      <c r="K43" s="65"/>
      <c r="L43" s="345" t="s">
        <v>208</v>
      </c>
      <c r="M43" s="346"/>
      <c r="N43" s="58" t="s">
        <v>206</v>
      </c>
      <c r="O43" s="60"/>
      <c r="P43" s="65"/>
      <c r="Q43" s="345" t="s">
        <v>209</v>
      </c>
      <c r="R43" s="346"/>
      <c r="S43" s="58" t="s">
        <v>206</v>
      </c>
      <c r="T43" s="60"/>
      <c r="U43" s="66"/>
    </row>
    <row r="44" spans="1:21" x14ac:dyDescent="0.25">
      <c r="A44" s="64"/>
      <c r="B44" s="336" t="s">
        <v>210</v>
      </c>
      <c r="C44" s="337"/>
      <c r="D44" s="56" t="s">
        <v>206</v>
      </c>
      <c r="E44" s="61"/>
      <c r="F44" s="65"/>
      <c r="G44" s="336" t="s">
        <v>211</v>
      </c>
      <c r="H44" s="337"/>
      <c r="I44" s="56" t="s">
        <v>206</v>
      </c>
      <c r="J44" s="61"/>
      <c r="K44" s="65"/>
      <c r="L44" s="336" t="s">
        <v>212</v>
      </c>
      <c r="M44" s="337"/>
      <c r="N44" s="56" t="s">
        <v>213</v>
      </c>
      <c r="O44" s="61"/>
      <c r="P44" s="65"/>
      <c r="Q44" s="336" t="s">
        <v>214</v>
      </c>
      <c r="R44" s="337"/>
      <c r="S44" s="56" t="s">
        <v>206</v>
      </c>
      <c r="T44" s="61"/>
      <c r="U44" s="66"/>
    </row>
    <row r="45" spans="1:21" x14ac:dyDescent="0.25">
      <c r="A45" s="64"/>
      <c r="B45" s="336" t="s">
        <v>215</v>
      </c>
      <c r="C45" s="337"/>
      <c r="D45" s="56" t="s">
        <v>206</v>
      </c>
      <c r="E45" s="61"/>
      <c r="F45" s="65"/>
      <c r="G45" s="336" t="s">
        <v>216</v>
      </c>
      <c r="H45" s="337"/>
      <c r="I45" s="56" t="s">
        <v>206</v>
      </c>
      <c r="J45" s="61"/>
      <c r="K45" s="65"/>
      <c r="L45" s="336" t="s">
        <v>217</v>
      </c>
      <c r="M45" s="337"/>
      <c r="N45" s="56" t="s">
        <v>206</v>
      </c>
      <c r="O45" s="61"/>
      <c r="P45" s="65"/>
      <c r="Q45" s="336" t="s">
        <v>218</v>
      </c>
      <c r="R45" s="337"/>
      <c r="S45" s="56" t="s">
        <v>206</v>
      </c>
      <c r="T45" s="61"/>
      <c r="U45" s="66"/>
    </row>
    <row r="46" spans="1:21" ht="24" customHeight="1" x14ac:dyDescent="0.25">
      <c r="A46" s="64"/>
      <c r="B46" s="336" t="s">
        <v>219</v>
      </c>
      <c r="C46" s="337"/>
      <c r="D46" s="56" t="s">
        <v>206</v>
      </c>
      <c r="E46" s="61" t="s">
        <v>186</v>
      </c>
      <c r="F46" s="65"/>
      <c r="G46" s="336" t="s">
        <v>220</v>
      </c>
      <c r="H46" s="337"/>
      <c r="I46" s="56" t="s">
        <v>206</v>
      </c>
      <c r="J46" s="61"/>
      <c r="K46" s="65"/>
      <c r="L46" s="336" t="s">
        <v>221</v>
      </c>
      <c r="M46" s="337"/>
      <c r="N46" s="56">
        <v>4</v>
      </c>
      <c r="O46" s="61" t="s">
        <v>222</v>
      </c>
      <c r="P46" s="65"/>
      <c r="Q46" s="336" t="s">
        <v>219</v>
      </c>
      <c r="R46" s="337"/>
      <c r="S46" s="56" t="s">
        <v>206</v>
      </c>
      <c r="T46" s="61" t="s">
        <v>186</v>
      </c>
      <c r="U46" s="66"/>
    </row>
    <row r="47" spans="1:21" ht="28.5" customHeight="1" thickBot="1" x14ac:dyDescent="0.3">
      <c r="A47" s="64"/>
      <c r="B47" s="338" t="s">
        <v>223</v>
      </c>
      <c r="C47" s="339"/>
      <c r="D47" s="62">
        <v>4</v>
      </c>
      <c r="E47" s="63" t="s">
        <v>224</v>
      </c>
      <c r="F47" s="65"/>
      <c r="G47" s="338" t="s">
        <v>225</v>
      </c>
      <c r="H47" s="339"/>
      <c r="I47" s="62" t="s">
        <v>213</v>
      </c>
      <c r="J47" s="63"/>
      <c r="K47" s="65"/>
      <c r="L47" s="340" t="s">
        <v>226</v>
      </c>
      <c r="M47" s="341"/>
      <c r="N47" s="62">
        <v>4</v>
      </c>
      <c r="O47" s="63" t="s">
        <v>227</v>
      </c>
      <c r="P47" s="65"/>
      <c r="Q47" s="338" t="s">
        <v>228</v>
      </c>
      <c r="R47" s="339"/>
      <c r="S47" s="62" t="s">
        <v>213</v>
      </c>
      <c r="T47" s="63"/>
      <c r="U47" s="66"/>
    </row>
    <row r="48" spans="1:21" x14ac:dyDescent="0.25">
      <c r="A48" s="64"/>
      <c r="B48" s="65"/>
      <c r="C48" s="65"/>
      <c r="D48" s="65"/>
      <c r="E48" s="65"/>
      <c r="F48" s="65"/>
      <c r="G48" s="65"/>
      <c r="H48" s="65"/>
      <c r="I48" s="65"/>
      <c r="J48" s="65"/>
      <c r="K48" s="65"/>
      <c r="L48" s="65"/>
      <c r="M48" s="65"/>
      <c r="N48" s="65"/>
      <c r="O48" s="65"/>
      <c r="P48" s="65"/>
      <c r="Q48" s="65"/>
      <c r="R48" s="65"/>
      <c r="S48" s="65"/>
      <c r="T48" s="65"/>
      <c r="U48" s="66"/>
    </row>
    <row r="49" spans="1:21" ht="14.4" thickBot="1" x14ac:dyDescent="0.3">
      <c r="A49" s="67"/>
      <c r="B49" s="353" t="s">
        <v>230</v>
      </c>
      <c r="C49" s="353"/>
      <c r="D49" s="353"/>
      <c r="E49" s="353"/>
      <c r="F49" s="68"/>
      <c r="G49" s="68"/>
      <c r="H49" s="68"/>
      <c r="I49" s="68"/>
      <c r="J49" s="68"/>
      <c r="K49" s="68"/>
      <c r="L49" s="68"/>
      <c r="M49" s="68"/>
      <c r="N49" s="68"/>
      <c r="O49" s="68"/>
      <c r="P49" s="68"/>
      <c r="Q49" s="68"/>
      <c r="R49" s="68"/>
      <c r="S49" s="68"/>
      <c r="T49" s="68"/>
      <c r="U49" s="69"/>
    </row>
    <row r="50" spans="1:21" x14ac:dyDescent="0.25">
      <c r="A50" s="67"/>
      <c r="B50" s="350" t="s">
        <v>178</v>
      </c>
      <c r="C50" s="351"/>
      <c r="D50" s="351"/>
      <c r="E50" s="352"/>
      <c r="F50" s="68"/>
      <c r="G50" s="350" t="s">
        <v>179</v>
      </c>
      <c r="H50" s="351"/>
      <c r="I50" s="351"/>
      <c r="J50" s="352"/>
      <c r="K50" s="68"/>
      <c r="L50" s="350" t="s">
        <v>180</v>
      </c>
      <c r="M50" s="351"/>
      <c r="N50" s="351"/>
      <c r="O50" s="352"/>
      <c r="P50" s="68"/>
      <c r="Q50" s="350" t="s">
        <v>181</v>
      </c>
      <c r="R50" s="351"/>
      <c r="S50" s="351"/>
      <c r="T50" s="352"/>
      <c r="U50" s="69"/>
    </row>
    <row r="51" spans="1:21" x14ac:dyDescent="0.25">
      <c r="A51" s="67"/>
      <c r="B51" s="336" t="s">
        <v>182</v>
      </c>
      <c r="C51" s="337"/>
      <c r="D51" s="347">
        <v>60</v>
      </c>
      <c r="E51" s="348"/>
      <c r="F51" s="68"/>
      <c r="G51" s="336" t="s">
        <v>182</v>
      </c>
      <c r="H51" s="337"/>
      <c r="I51" s="347">
        <v>50</v>
      </c>
      <c r="J51" s="348"/>
      <c r="K51" s="68"/>
      <c r="L51" s="336" t="s">
        <v>182</v>
      </c>
      <c r="M51" s="337"/>
      <c r="N51" s="347">
        <v>60</v>
      </c>
      <c r="O51" s="348"/>
      <c r="P51" s="68"/>
      <c r="Q51" s="336" t="s">
        <v>182</v>
      </c>
      <c r="R51" s="337"/>
      <c r="S51" s="347">
        <v>80</v>
      </c>
      <c r="T51" s="348"/>
      <c r="U51" s="69"/>
    </row>
    <row r="52" spans="1:21" ht="20.25" customHeight="1" x14ac:dyDescent="0.25">
      <c r="A52" s="67"/>
      <c r="B52" s="342" t="s">
        <v>183</v>
      </c>
      <c r="C52" s="343"/>
      <c r="D52" s="343"/>
      <c r="E52" s="344"/>
      <c r="F52" s="68"/>
      <c r="G52" s="342" t="s">
        <v>183</v>
      </c>
      <c r="H52" s="343"/>
      <c r="I52" s="343"/>
      <c r="J52" s="344"/>
      <c r="K52" s="68"/>
      <c r="L52" s="342" t="s">
        <v>183</v>
      </c>
      <c r="M52" s="343"/>
      <c r="N52" s="343"/>
      <c r="O52" s="344"/>
      <c r="P52" s="68"/>
      <c r="Q52" s="342" t="s">
        <v>183</v>
      </c>
      <c r="R52" s="343"/>
      <c r="S52" s="343"/>
      <c r="T52" s="344"/>
      <c r="U52" s="69"/>
    </row>
    <row r="53" spans="1:21" ht="29.25" customHeight="1" x14ac:dyDescent="0.25">
      <c r="A53" s="67"/>
      <c r="B53" s="336" t="s">
        <v>184</v>
      </c>
      <c r="C53" s="337"/>
      <c r="D53" s="53" t="s">
        <v>185</v>
      </c>
      <c r="E53" s="54" t="s">
        <v>186</v>
      </c>
      <c r="F53" s="68"/>
      <c r="G53" s="336" t="s">
        <v>187</v>
      </c>
      <c r="H53" s="337"/>
      <c r="I53" s="53" t="s">
        <v>185</v>
      </c>
      <c r="J53" s="55" t="s">
        <v>188</v>
      </c>
      <c r="K53" s="68"/>
      <c r="L53" s="336" t="s">
        <v>189</v>
      </c>
      <c r="M53" s="337"/>
      <c r="N53" s="53" t="s">
        <v>185</v>
      </c>
      <c r="O53" s="55" t="s">
        <v>190</v>
      </c>
      <c r="P53" s="68"/>
      <c r="Q53" s="336" t="s">
        <v>191</v>
      </c>
      <c r="R53" s="337"/>
      <c r="S53" s="53" t="s">
        <v>185</v>
      </c>
      <c r="T53" s="54" t="s">
        <v>186</v>
      </c>
      <c r="U53" s="69"/>
    </row>
    <row r="54" spans="1:21" x14ac:dyDescent="0.25">
      <c r="A54" s="67"/>
      <c r="B54" s="342" t="s">
        <v>192</v>
      </c>
      <c r="C54" s="343"/>
      <c r="D54" s="343"/>
      <c r="E54" s="344"/>
      <c r="F54" s="68"/>
      <c r="G54" s="342" t="s">
        <v>192</v>
      </c>
      <c r="H54" s="343"/>
      <c r="I54" s="343"/>
      <c r="J54" s="344"/>
      <c r="K54" s="68"/>
      <c r="L54" s="342" t="s">
        <v>192</v>
      </c>
      <c r="M54" s="343"/>
      <c r="N54" s="343"/>
      <c r="O54" s="344"/>
      <c r="P54" s="68"/>
      <c r="Q54" s="342" t="s">
        <v>192</v>
      </c>
      <c r="R54" s="343"/>
      <c r="S54" s="343"/>
      <c r="T54" s="344"/>
      <c r="U54" s="69"/>
    </row>
    <row r="55" spans="1:21" x14ac:dyDescent="0.25">
      <c r="A55" s="67"/>
      <c r="B55" s="336" t="s">
        <v>193</v>
      </c>
      <c r="C55" s="337"/>
      <c r="D55" s="56" t="s">
        <v>194</v>
      </c>
      <c r="E55" s="57">
        <f>CEILING(0.4*D51,2.5)</f>
        <v>25</v>
      </c>
      <c r="F55" s="68"/>
      <c r="G55" s="336" t="s">
        <v>193</v>
      </c>
      <c r="H55" s="337"/>
      <c r="I55" s="56" t="s">
        <v>194</v>
      </c>
      <c r="J55" s="57">
        <f>CEILING(0.4*I51,2.5)</f>
        <v>20</v>
      </c>
      <c r="K55" s="68"/>
      <c r="L55" s="336" t="s">
        <v>193</v>
      </c>
      <c r="M55" s="337"/>
      <c r="N55" s="56" t="s">
        <v>194</v>
      </c>
      <c r="O55" s="57">
        <f>CEILING(0.4*N51,2.5)</f>
        <v>25</v>
      </c>
      <c r="P55" s="68"/>
      <c r="Q55" s="336" t="s">
        <v>193</v>
      </c>
      <c r="R55" s="337"/>
      <c r="S55" s="56" t="s">
        <v>194</v>
      </c>
      <c r="T55" s="57">
        <f>CEILING(0.4*S51,2.5)</f>
        <v>32.5</v>
      </c>
      <c r="U55" s="69"/>
    </row>
    <row r="56" spans="1:21" x14ac:dyDescent="0.25">
      <c r="A56" s="67"/>
      <c r="B56" s="336" t="s">
        <v>193</v>
      </c>
      <c r="C56" s="337"/>
      <c r="D56" s="56" t="s">
        <v>194</v>
      </c>
      <c r="E56" s="57">
        <f>CEILING(0.45*D51,2.5)</f>
        <v>27.5</v>
      </c>
      <c r="F56" s="68"/>
      <c r="G56" s="336" t="s">
        <v>193</v>
      </c>
      <c r="H56" s="337"/>
      <c r="I56" s="56" t="s">
        <v>194</v>
      </c>
      <c r="J56" s="57">
        <f>CEILING(0.45*I51,2.5)</f>
        <v>22.5</v>
      </c>
      <c r="K56" s="68"/>
      <c r="L56" s="336" t="s">
        <v>193</v>
      </c>
      <c r="M56" s="337"/>
      <c r="N56" s="56" t="s">
        <v>194</v>
      </c>
      <c r="O56" s="57">
        <f>CEILING(0.45*N51,2.5)</f>
        <v>27.5</v>
      </c>
      <c r="P56" s="68"/>
      <c r="Q56" s="336" t="s">
        <v>193</v>
      </c>
      <c r="R56" s="337"/>
      <c r="S56" s="56" t="s">
        <v>194</v>
      </c>
      <c r="T56" s="57">
        <f>CEILING(0.45*S51,2.5)</f>
        <v>37.5</v>
      </c>
      <c r="U56" s="69"/>
    </row>
    <row r="57" spans="1:21" x14ac:dyDescent="0.25">
      <c r="A57" s="67"/>
      <c r="B57" s="336" t="s">
        <v>193</v>
      </c>
      <c r="C57" s="337"/>
      <c r="D57" s="56" t="s">
        <v>195</v>
      </c>
      <c r="E57" s="57">
        <f>CEILING(0.5*D51,2.5)</f>
        <v>30</v>
      </c>
      <c r="F57" s="68"/>
      <c r="G57" s="336" t="s">
        <v>193</v>
      </c>
      <c r="H57" s="337"/>
      <c r="I57" s="56" t="s">
        <v>195</v>
      </c>
      <c r="J57" s="57">
        <f>CEILING(0.5*I51,2.5)</f>
        <v>25</v>
      </c>
      <c r="K57" s="68"/>
      <c r="L57" s="336" t="s">
        <v>193</v>
      </c>
      <c r="M57" s="337"/>
      <c r="N57" s="56" t="s">
        <v>195</v>
      </c>
      <c r="O57" s="57">
        <f>CEILING(0.5*N51,2.5)</f>
        <v>30</v>
      </c>
      <c r="P57" s="68"/>
      <c r="Q57" s="336" t="s">
        <v>193</v>
      </c>
      <c r="R57" s="337"/>
      <c r="S57" s="56" t="s">
        <v>195</v>
      </c>
      <c r="T57" s="57">
        <f>CEILING(0.5*S51,2.5)</f>
        <v>40</v>
      </c>
      <c r="U57" s="69"/>
    </row>
    <row r="58" spans="1:21" x14ac:dyDescent="0.25">
      <c r="A58" s="67"/>
      <c r="B58" s="342" t="s">
        <v>196</v>
      </c>
      <c r="C58" s="343"/>
      <c r="D58" s="343"/>
      <c r="E58" s="344"/>
      <c r="F58" s="68"/>
      <c r="G58" s="342" t="s">
        <v>196</v>
      </c>
      <c r="H58" s="343"/>
      <c r="I58" s="343"/>
      <c r="J58" s="344"/>
      <c r="K58" s="68"/>
      <c r="L58" s="342" t="s">
        <v>196</v>
      </c>
      <c r="M58" s="343"/>
      <c r="N58" s="343"/>
      <c r="O58" s="344"/>
      <c r="P58" s="68"/>
      <c r="Q58" s="342" t="s">
        <v>196</v>
      </c>
      <c r="R58" s="343"/>
      <c r="S58" s="343"/>
      <c r="T58" s="344"/>
      <c r="U58" s="69"/>
    </row>
    <row r="59" spans="1:21" x14ac:dyDescent="0.25">
      <c r="A59" s="67"/>
      <c r="B59" s="345" t="s">
        <v>197</v>
      </c>
      <c r="C59" s="346"/>
      <c r="D59" s="58" t="s">
        <v>198</v>
      </c>
      <c r="E59" s="59">
        <f>CEILING(0.7*D51,2.5)</f>
        <v>42.5</v>
      </c>
      <c r="F59" s="68"/>
      <c r="G59" s="345" t="s">
        <v>199</v>
      </c>
      <c r="H59" s="346"/>
      <c r="I59" s="58" t="s">
        <v>198</v>
      </c>
      <c r="J59" s="59">
        <f>CEILING(0.7*I51,2.5)</f>
        <v>35</v>
      </c>
      <c r="K59" s="68"/>
      <c r="L59" s="345" t="s">
        <v>200</v>
      </c>
      <c r="M59" s="346"/>
      <c r="N59" s="58" t="s">
        <v>198</v>
      </c>
      <c r="O59" s="59">
        <f>CEILING(0.7*N51,2.5)</f>
        <v>42.5</v>
      </c>
      <c r="P59" s="68"/>
      <c r="Q59" s="345" t="s">
        <v>201</v>
      </c>
      <c r="R59" s="346"/>
      <c r="S59" s="58" t="s">
        <v>198</v>
      </c>
      <c r="T59" s="59">
        <f>CEILING(0.7*S51,2.5)</f>
        <v>57.5</v>
      </c>
      <c r="U59" s="69"/>
    </row>
    <row r="60" spans="1:21" x14ac:dyDescent="0.25">
      <c r="A60" s="67"/>
      <c r="B60" s="345" t="s">
        <v>197</v>
      </c>
      <c r="C60" s="346"/>
      <c r="D60" s="58" t="s">
        <v>202</v>
      </c>
      <c r="E60" s="59">
        <f>CEILING(0.75*D51,2.5)</f>
        <v>45</v>
      </c>
      <c r="F60" s="68"/>
      <c r="G60" s="345" t="s">
        <v>199</v>
      </c>
      <c r="H60" s="346"/>
      <c r="I60" s="58" t="s">
        <v>202</v>
      </c>
      <c r="J60" s="59">
        <f>CEILING(0.75*I51,2.5)</f>
        <v>37.5</v>
      </c>
      <c r="K60" s="68"/>
      <c r="L60" s="345" t="s">
        <v>200</v>
      </c>
      <c r="M60" s="346"/>
      <c r="N60" s="58" t="s">
        <v>202</v>
      </c>
      <c r="O60" s="59">
        <f>CEILING(0.75*N51,2.5)</f>
        <v>45</v>
      </c>
      <c r="P60" s="68"/>
      <c r="Q60" s="345" t="s">
        <v>201</v>
      </c>
      <c r="R60" s="346"/>
      <c r="S60" s="58" t="s">
        <v>202</v>
      </c>
      <c r="T60" s="59">
        <f>CEILING(0.75*S51,2.5)</f>
        <v>60</v>
      </c>
      <c r="U60" s="69"/>
    </row>
    <row r="61" spans="1:21" x14ac:dyDescent="0.25">
      <c r="A61" s="67"/>
      <c r="B61" s="345" t="s">
        <v>197</v>
      </c>
      <c r="C61" s="346"/>
      <c r="D61" s="58" t="s">
        <v>202</v>
      </c>
      <c r="E61" s="59">
        <f>CEILING(0.75*D51,2.5)</f>
        <v>45</v>
      </c>
      <c r="F61" s="68"/>
      <c r="G61" s="345" t="s">
        <v>199</v>
      </c>
      <c r="H61" s="346"/>
      <c r="I61" s="58" t="s">
        <v>202</v>
      </c>
      <c r="J61" s="60">
        <f>CEILING(0.75*I51,2.5)</f>
        <v>37.5</v>
      </c>
      <c r="K61" s="68"/>
      <c r="L61" s="345" t="s">
        <v>200</v>
      </c>
      <c r="M61" s="346"/>
      <c r="N61" s="58" t="s">
        <v>202</v>
      </c>
      <c r="O61" s="59">
        <f>CEILING(0.75*N51,2.5)</f>
        <v>45</v>
      </c>
      <c r="P61" s="68"/>
      <c r="Q61" s="345" t="s">
        <v>201</v>
      </c>
      <c r="R61" s="346"/>
      <c r="S61" s="58" t="s">
        <v>202</v>
      </c>
      <c r="T61" s="59">
        <f>CEILING(0.75*S51,2.5)</f>
        <v>60</v>
      </c>
      <c r="U61" s="69"/>
    </row>
    <row r="62" spans="1:21" x14ac:dyDescent="0.25">
      <c r="A62" s="67"/>
      <c r="B62" s="345" t="s">
        <v>197</v>
      </c>
      <c r="C62" s="346"/>
      <c r="D62" s="58" t="s">
        <v>203</v>
      </c>
      <c r="E62" s="59">
        <f>CEILING(0.8*D51,2.5)</f>
        <v>50</v>
      </c>
      <c r="F62" s="68"/>
      <c r="G62" s="345" t="s">
        <v>199</v>
      </c>
      <c r="H62" s="346"/>
      <c r="I62" s="58" t="s">
        <v>203</v>
      </c>
      <c r="J62" s="59">
        <f>CEILING(0.8*I51,2.5)</f>
        <v>40</v>
      </c>
      <c r="K62" s="68"/>
      <c r="L62" s="345" t="s">
        <v>200</v>
      </c>
      <c r="M62" s="346"/>
      <c r="N62" s="58" t="s">
        <v>203</v>
      </c>
      <c r="O62" s="59">
        <f>CEILING(0.8*N51,2.5)</f>
        <v>50</v>
      </c>
      <c r="P62" s="68"/>
      <c r="Q62" s="345" t="s">
        <v>201</v>
      </c>
      <c r="R62" s="346"/>
      <c r="S62" s="58" t="s">
        <v>203</v>
      </c>
      <c r="T62" s="59">
        <f>CEILING(0.8*S51,2.5)</f>
        <v>65</v>
      </c>
      <c r="U62" s="69"/>
    </row>
    <row r="63" spans="1:21" x14ac:dyDescent="0.25">
      <c r="A63" s="67"/>
      <c r="B63" s="342" t="s">
        <v>204</v>
      </c>
      <c r="C63" s="343"/>
      <c r="D63" s="343"/>
      <c r="E63" s="344"/>
      <c r="F63" s="68"/>
      <c r="G63" s="342" t="s">
        <v>204</v>
      </c>
      <c r="H63" s="343"/>
      <c r="I63" s="343"/>
      <c r="J63" s="344"/>
      <c r="K63" s="68"/>
      <c r="L63" s="342" t="s">
        <v>204</v>
      </c>
      <c r="M63" s="343"/>
      <c r="N63" s="343"/>
      <c r="O63" s="344"/>
      <c r="P63" s="68"/>
      <c r="Q63" s="342" t="s">
        <v>204</v>
      </c>
      <c r="R63" s="343"/>
      <c r="S63" s="343"/>
      <c r="T63" s="344"/>
      <c r="U63" s="69"/>
    </row>
    <row r="64" spans="1:21" x14ac:dyDescent="0.25">
      <c r="A64" s="67"/>
      <c r="B64" s="345" t="s">
        <v>205</v>
      </c>
      <c r="C64" s="346"/>
      <c r="D64" s="58" t="s">
        <v>206</v>
      </c>
      <c r="E64" s="60"/>
      <c r="F64" s="68"/>
      <c r="G64" s="345" t="s">
        <v>207</v>
      </c>
      <c r="H64" s="346"/>
      <c r="I64" s="58" t="s">
        <v>206</v>
      </c>
      <c r="J64" s="60"/>
      <c r="K64" s="68"/>
      <c r="L64" s="345" t="s">
        <v>208</v>
      </c>
      <c r="M64" s="346"/>
      <c r="N64" s="58" t="s">
        <v>206</v>
      </c>
      <c r="O64" s="60"/>
      <c r="P64" s="68"/>
      <c r="Q64" s="345" t="s">
        <v>209</v>
      </c>
      <c r="R64" s="346"/>
      <c r="S64" s="58" t="s">
        <v>206</v>
      </c>
      <c r="T64" s="60"/>
      <c r="U64" s="69"/>
    </row>
    <row r="65" spans="1:21" x14ac:dyDescent="0.25">
      <c r="A65" s="67"/>
      <c r="B65" s="336" t="s">
        <v>210</v>
      </c>
      <c r="C65" s="337"/>
      <c r="D65" s="56" t="s">
        <v>206</v>
      </c>
      <c r="E65" s="61"/>
      <c r="F65" s="68"/>
      <c r="G65" s="336" t="s">
        <v>211</v>
      </c>
      <c r="H65" s="337"/>
      <c r="I65" s="56" t="s">
        <v>206</v>
      </c>
      <c r="J65" s="61"/>
      <c r="K65" s="68"/>
      <c r="L65" s="336" t="s">
        <v>212</v>
      </c>
      <c r="M65" s="337"/>
      <c r="N65" s="56" t="s">
        <v>213</v>
      </c>
      <c r="O65" s="61"/>
      <c r="P65" s="68"/>
      <c r="Q65" s="336" t="s">
        <v>214</v>
      </c>
      <c r="R65" s="337"/>
      <c r="S65" s="56" t="s">
        <v>206</v>
      </c>
      <c r="T65" s="61"/>
      <c r="U65" s="69"/>
    </row>
    <row r="66" spans="1:21" x14ac:dyDescent="0.25">
      <c r="A66" s="67"/>
      <c r="B66" s="336" t="s">
        <v>215</v>
      </c>
      <c r="C66" s="337"/>
      <c r="D66" s="56" t="s">
        <v>206</v>
      </c>
      <c r="E66" s="61"/>
      <c r="F66" s="68"/>
      <c r="G66" s="336" t="s">
        <v>216</v>
      </c>
      <c r="H66" s="337"/>
      <c r="I66" s="56" t="s">
        <v>206</v>
      </c>
      <c r="J66" s="61"/>
      <c r="K66" s="68"/>
      <c r="L66" s="336" t="s">
        <v>217</v>
      </c>
      <c r="M66" s="337"/>
      <c r="N66" s="56" t="s">
        <v>206</v>
      </c>
      <c r="O66" s="61"/>
      <c r="P66" s="68"/>
      <c r="Q66" s="336" t="s">
        <v>218</v>
      </c>
      <c r="R66" s="337"/>
      <c r="S66" s="56" t="s">
        <v>206</v>
      </c>
      <c r="T66" s="61"/>
      <c r="U66" s="69"/>
    </row>
    <row r="67" spans="1:21" ht="26.25" customHeight="1" x14ac:dyDescent="0.25">
      <c r="A67" s="67"/>
      <c r="B67" s="336" t="s">
        <v>219</v>
      </c>
      <c r="C67" s="337"/>
      <c r="D67" s="56" t="s">
        <v>206</v>
      </c>
      <c r="E67" s="61" t="s">
        <v>186</v>
      </c>
      <c r="F67" s="68"/>
      <c r="G67" s="336" t="s">
        <v>220</v>
      </c>
      <c r="H67" s="337"/>
      <c r="I67" s="56" t="s">
        <v>206</v>
      </c>
      <c r="J67" s="61"/>
      <c r="K67" s="68"/>
      <c r="L67" s="336" t="s">
        <v>221</v>
      </c>
      <c r="M67" s="337"/>
      <c r="N67" s="56">
        <v>4</v>
      </c>
      <c r="O67" s="61" t="s">
        <v>222</v>
      </c>
      <c r="P67" s="68"/>
      <c r="Q67" s="336" t="s">
        <v>219</v>
      </c>
      <c r="R67" s="337"/>
      <c r="S67" s="56" t="s">
        <v>206</v>
      </c>
      <c r="T67" s="61" t="s">
        <v>186</v>
      </c>
      <c r="U67" s="69"/>
    </row>
    <row r="68" spans="1:21" ht="21.75" customHeight="1" thickBot="1" x14ac:dyDescent="0.3">
      <c r="A68" s="67"/>
      <c r="B68" s="338" t="s">
        <v>223</v>
      </c>
      <c r="C68" s="339"/>
      <c r="D68" s="62">
        <v>4</v>
      </c>
      <c r="E68" s="63" t="s">
        <v>224</v>
      </c>
      <c r="F68" s="68"/>
      <c r="G68" s="338" t="s">
        <v>225</v>
      </c>
      <c r="H68" s="339"/>
      <c r="I68" s="62" t="s">
        <v>213</v>
      </c>
      <c r="J68" s="63"/>
      <c r="K68" s="68"/>
      <c r="L68" s="340" t="s">
        <v>226</v>
      </c>
      <c r="M68" s="341"/>
      <c r="N68" s="62">
        <v>4</v>
      </c>
      <c r="O68" s="63" t="s">
        <v>227</v>
      </c>
      <c r="P68" s="68"/>
      <c r="Q68" s="338" t="s">
        <v>228</v>
      </c>
      <c r="R68" s="339"/>
      <c r="S68" s="62" t="s">
        <v>213</v>
      </c>
      <c r="T68" s="63"/>
      <c r="U68" s="69"/>
    </row>
    <row r="69" spans="1:21" x14ac:dyDescent="0.25">
      <c r="A69" s="67"/>
      <c r="B69" s="68"/>
      <c r="C69" s="68"/>
      <c r="D69" s="68"/>
      <c r="E69" s="68"/>
      <c r="F69" s="68"/>
      <c r="G69" s="68"/>
      <c r="H69" s="68"/>
      <c r="I69" s="68"/>
      <c r="J69" s="68"/>
      <c r="K69" s="68"/>
      <c r="L69" s="68"/>
      <c r="M69" s="68"/>
      <c r="N69" s="68"/>
      <c r="O69" s="68"/>
      <c r="P69" s="68"/>
      <c r="Q69" s="68"/>
      <c r="R69" s="68"/>
      <c r="S69" s="68"/>
      <c r="T69" s="68"/>
      <c r="U69" s="69"/>
    </row>
    <row r="70" spans="1:21" ht="14.4" thickBot="1" x14ac:dyDescent="0.3">
      <c r="A70" s="70"/>
      <c r="B70" s="349" t="s">
        <v>231</v>
      </c>
      <c r="C70" s="349"/>
      <c r="D70" s="349"/>
      <c r="E70" s="71"/>
      <c r="F70" s="71"/>
      <c r="G70" s="71"/>
      <c r="H70" s="71"/>
      <c r="I70" s="71"/>
      <c r="J70" s="71"/>
      <c r="K70" s="71"/>
      <c r="L70" s="71"/>
      <c r="M70" s="71"/>
      <c r="N70" s="71"/>
      <c r="O70" s="71"/>
      <c r="P70" s="71"/>
      <c r="Q70" s="71"/>
      <c r="R70" s="71"/>
      <c r="S70" s="71"/>
      <c r="T70" s="71"/>
      <c r="U70" s="72"/>
    </row>
    <row r="71" spans="1:21" x14ac:dyDescent="0.25">
      <c r="A71" s="70"/>
      <c r="B71" s="350" t="s">
        <v>178</v>
      </c>
      <c r="C71" s="351"/>
      <c r="D71" s="351"/>
      <c r="E71" s="352"/>
      <c r="F71" s="71"/>
      <c r="G71" s="350" t="s">
        <v>179</v>
      </c>
      <c r="H71" s="351"/>
      <c r="I71" s="351"/>
      <c r="J71" s="352"/>
      <c r="K71" s="71"/>
      <c r="L71" s="350" t="s">
        <v>180</v>
      </c>
      <c r="M71" s="351"/>
      <c r="N71" s="351"/>
      <c r="O71" s="352"/>
      <c r="P71" s="71"/>
      <c r="Q71" s="350" t="s">
        <v>181</v>
      </c>
      <c r="R71" s="351"/>
      <c r="S71" s="351"/>
      <c r="T71" s="352"/>
      <c r="U71" s="72"/>
    </row>
    <row r="72" spans="1:21" x14ac:dyDescent="0.25">
      <c r="A72" s="70"/>
      <c r="B72" s="336" t="s">
        <v>182</v>
      </c>
      <c r="C72" s="337"/>
      <c r="D72" s="347">
        <v>60</v>
      </c>
      <c r="E72" s="348"/>
      <c r="F72" s="71"/>
      <c r="G72" s="336" t="s">
        <v>182</v>
      </c>
      <c r="H72" s="337"/>
      <c r="I72" s="347">
        <v>50</v>
      </c>
      <c r="J72" s="348"/>
      <c r="K72" s="71"/>
      <c r="L72" s="336" t="s">
        <v>182</v>
      </c>
      <c r="M72" s="337"/>
      <c r="N72" s="347">
        <v>60</v>
      </c>
      <c r="O72" s="348"/>
      <c r="P72" s="71"/>
      <c r="Q72" s="336" t="s">
        <v>182</v>
      </c>
      <c r="R72" s="337"/>
      <c r="S72" s="347">
        <v>80</v>
      </c>
      <c r="T72" s="348"/>
      <c r="U72" s="72"/>
    </row>
    <row r="73" spans="1:21" x14ac:dyDescent="0.25">
      <c r="A73" s="70"/>
      <c r="B73" s="342" t="s">
        <v>183</v>
      </c>
      <c r="C73" s="343"/>
      <c r="D73" s="343"/>
      <c r="E73" s="344"/>
      <c r="F73" s="71"/>
      <c r="G73" s="342" t="s">
        <v>183</v>
      </c>
      <c r="H73" s="343"/>
      <c r="I73" s="343"/>
      <c r="J73" s="344"/>
      <c r="K73" s="71"/>
      <c r="L73" s="342" t="s">
        <v>183</v>
      </c>
      <c r="M73" s="343"/>
      <c r="N73" s="343"/>
      <c r="O73" s="344"/>
      <c r="P73" s="71"/>
      <c r="Q73" s="342" t="s">
        <v>183</v>
      </c>
      <c r="R73" s="343"/>
      <c r="S73" s="343"/>
      <c r="T73" s="344"/>
      <c r="U73" s="72"/>
    </row>
    <row r="74" spans="1:21" x14ac:dyDescent="0.25">
      <c r="A74" s="70"/>
      <c r="B74" s="336" t="s">
        <v>184</v>
      </c>
      <c r="C74" s="337"/>
      <c r="D74" s="53" t="s">
        <v>185</v>
      </c>
      <c r="E74" s="54" t="s">
        <v>186</v>
      </c>
      <c r="F74" s="71"/>
      <c r="G74" s="336" t="s">
        <v>187</v>
      </c>
      <c r="H74" s="337"/>
      <c r="I74" s="53" t="s">
        <v>185</v>
      </c>
      <c r="J74" s="55" t="s">
        <v>188</v>
      </c>
      <c r="K74" s="71"/>
      <c r="L74" s="336" t="s">
        <v>189</v>
      </c>
      <c r="M74" s="337"/>
      <c r="N74" s="53" t="s">
        <v>185</v>
      </c>
      <c r="O74" s="55" t="s">
        <v>190</v>
      </c>
      <c r="P74" s="71"/>
      <c r="Q74" s="336" t="s">
        <v>191</v>
      </c>
      <c r="R74" s="337"/>
      <c r="S74" s="53" t="s">
        <v>185</v>
      </c>
      <c r="T74" s="54" t="s">
        <v>186</v>
      </c>
      <c r="U74" s="72"/>
    </row>
    <row r="75" spans="1:21" x14ac:dyDescent="0.25">
      <c r="A75" s="70"/>
      <c r="B75" s="342" t="s">
        <v>192</v>
      </c>
      <c r="C75" s="343"/>
      <c r="D75" s="343"/>
      <c r="E75" s="344"/>
      <c r="F75" s="71"/>
      <c r="G75" s="342" t="s">
        <v>192</v>
      </c>
      <c r="H75" s="343"/>
      <c r="I75" s="343"/>
      <c r="J75" s="344"/>
      <c r="K75" s="71"/>
      <c r="L75" s="342" t="s">
        <v>192</v>
      </c>
      <c r="M75" s="343"/>
      <c r="N75" s="343"/>
      <c r="O75" s="344"/>
      <c r="P75" s="71"/>
      <c r="Q75" s="342" t="s">
        <v>192</v>
      </c>
      <c r="R75" s="343"/>
      <c r="S75" s="343"/>
      <c r="T75" s="344"/>
      <c r="U75" s="72"/>
    </row>
    <row r="76" spans="1:21" x14ac:dyDescent="0.25">
      <c r="A76" s="70"/>
      <c r="B76" s="336"/>
      <c r="C76" s="337"/>
      <c r="D76" s="56"/>
      <c r="E76" s="61"/>
      <c r="F76" s="71"/>
      <c r="G76" s="336"/>
      <c r="H76" s="337"/>
      <c r="I76" s="56"/>
      <c r="J76" s="61"/>
      <c r="K76" s="71"/>
      <c r="L76" s="336"/>
      <c r="M76" s="337"/>
      <c r="N76" s="56"/>
      <c r="O76" s="61"/>
      <c r="P76" s="71"/>
      <c r="Q76" s="336"/>
      <c r="R76" s="337"/>
      <c r="S76" s="56"/>
      <c r="T76" s="61"/>
      <c r="U76" s="72"/>
    </row>
    <row r="77" spans="1:21" x14ac:dyDescent="0.25">
      <c r="A77" s="70"/>
      <c r="B77" s="336"/>
      <c r="C77" s="337"/>
      <c r="D77" s="56"/>
      <c r="E77" s="61"/>
      <c r="F77" s="71"/>
      <c r="G77" s="336"/>
      <c r="H77" s="337"/>
      <c r="I77" s="56"/>
      <c r="J77" s="61"/>
      <c r="K77" s="71"/>
      <c r="L77" s="336"/>
      <c r="M77" s="337"/>
      <c r="N77" s="56"/>
      <c r="O77" s="61"/>
      <c r="P77" s="71"/>
      <c r="Q77" s="336"/>
      <c r="R77" s="337"/>
      <c r="S77" s="56"/>
      <c r="T77" s="61"/>
      <c r="U77" s="72"/>
    </row>
    <row r="78" spans="1:21" x14ac:dyDescent="0.25">
      <c r="A78" s="70"/>
      <c r="B78" s="336"/>
      <c r="C78" s="337"/>
      <c r="D78" s="56"/>
      <c r="E78" s="61"/>
      <c r="F78" s="71"/>
      <c r="G78" s="336"/>
      <c r="H78" s="337"/>
      <c r="I78" s="56"/>
      <c r="J78" s="61"/>
      <c r="K78" s="71"/>
      <c r="L78" s="336"/>
      <c r="M78" s="337"/>
      <c r="N78" s="56"/>
      <c r="O78" s="61"/>
      <c r="P78" s="71"/>
      <c r="Q78" s="336"/>
      <c r="R78" s="337"/>
      <c r="S78" s="56"/>
      <c r="T78" s="61"/>
      <c r="U78" s="72"/>
    </row>
    <row r="79" spans="1:21" x14ac:dyDescent="0.25">
      <c r="A79" s="70"/>
      <c r="B79" s="342" t="s">
        <v>196</v>
      </c>
      <c r="C79" s="343"/>
      <c r="D79" s="343"/>
      <c r="E79" s="344"/>
      <c r="F79" s="71"/>
      <c r="G79" s="342" t="s">
        <v>196</v>
      </c>
      <c r="H79" s="343"/>
      <c r="I79" s="343"/>
      <c r="J79" s="344"/>
      <c r="K79" s="71"/>
      <c r="L79" s="342" t="s">
        <v>196</v>
      </c>
      <c r="M79" s="343"/>
      <c r="N79" s="343"/>
      <c r="O79" s="344"/>
      <c r="P79" s="71"/>
      <c r="Q79" s="342" t="s">
        <v>196</v>
      </c>
      <c r="R79" s="343"/>
      <c r="S79" s="343"/>
      <c r="T79" s="344"/>
      <c r="U79" s="72"/>
    </row>
    <row r="80" spans="1:21" x14ac:dyDescent="0.25">
      <c r="A80" s="70"/>
      <c r="B80" s="345" t="s">
        <v>197</v>
      </c>
      <c r="C80" s="346"/>
      <c r="D80" s="58" t="s">
        <v>198</v>
      </c>
      <c r="E80" s="59">
        <f>CEILING(0.4*D72,2.5)</f>
        <v>25</v>
      </c>
      <c r="F80" s="71"/>
      <c r="G80" s="345" t="s">
        <v>199</v>
      </c>
      <c r="H80" s="346"/>
      <c r="I80" s="58" t="s">
        <v>198</v>
      </c>
      <c r="J80" s="59">
        <f>CEILING(0.4*I72,2.5)</f>
        <v>20</v>
      </c>
      <c r="K80" s="71"/>
      <c r="L80" s="345" t="s">
        <v>200</v>
      </c>
      <c r="M80" s="346"/>
      <c r="N80" s="58" t="s">
        <v>198</v>
      </c>
      <c r="O80" s="59">
        <f>CEILING(0.4*N72,2.5)</f>
        <v>25</v>
      </c>
      <c r="P80" s="71"/>
      <c r="Q80" s="345" t="s">
        <v>201</v>
      </c>
      <c r="R80" s="346"/>
      <c r="S80" s="58" t="s">
        <v>198</v>
      </c>
      <c r="T80" s="59">
        <f>CEILING(0.4*S72,2.5)</f>
        <v>32.5</v>
      </c>
      <c r="U80" s="72"/>
    </row>
    <row r="81" spans="1:21" x14ac:dyDescent="0.25">
      <c r="A81" s="70"/>
      <c r="B81" s="345" t="s">
        <v>197</v>
      </c>
      <c r="C81" s="346"/>
      <c r="D81" s="58" t="s">
        <v>202</v>
      </c>
      <c r="E81" s="59">
        <f>CEILING(0.45*D72,2.5)</f>
        <v>27.5</v>
      </c>
      <c r="F81" s="71"/>
      <c r="G81" s="345" t="s">
        <v>199</v>
      </c>
      <c r="H81" s="346"/>
      <c r="I81" s="58" t="s">
        <v>202</v>
      </c>
      <c r="J81" s="59">
        <f>CEILING(0.45*I72,2.5)</f>
        <v>22.5</v>
      </c>
      <c r="K81" s="71"/>
      <c r="L81" s="345" t="s">
        <v>200</v>
      </c>
      <c r="M81" s="346"/>
      <c r="N81" s="58" t="s">
        <v>202</v>
      </c>
      <c r="O81" s="59">
        <f>CEILING(0.45*N72,2.5)</f>
        <v>27.5</v>
      </c>
      <c r="P81" s="71"/>
      <c r="Q81" s="345" t="s">
        <v>201</v>
      </c>
      <c r="R81" s="346"/>
      <c r="S81" s="58" t="s">
        <v>202</v>
      </c>
      <c r="T81" s="59">
        <f>CEILING(0.45*S72,2.5)</f>
        <v>37.5</v>
      </c>
      <c r="U81" s="72"/>
    </row>
    <row r="82" spans="1:21" x14ac:dyDescent="0.25">
      <c r="A82" s="70"/>
      <c r="B82" s="345" t="s">
        <v>197</v>
      </c>
      <c r="C82" s="346"/>
      <c r="D82" s="58" t="s">
        <v>202</v>
      </c>
      <c r="E82" s="59">
        <f>CEILING(0.45*D72,2.5)</f>
        <v>27.5</v>
      </c>
      <c r="F82" s="71"/>
      <c r="G82" s="345" t="s">
        <v>199</v>
      </c>
      <c r="H82" s="346"/>
      <c r="I82" s="58" t="s">
        <v>202</v>
      </c>
      <c r="J82" s="59">
        <f>CEILING(0.45*I72,2.5)</f>
        <v>22.5</v>
      </c>
      <c r="K82" s="71"/>
      <c r="L82" s="345" t="s">
        <v>200</v>
      </c>
      <c r="M82" s="346"/>
      <c r="N82" s="58" t="s">
        <v>202</v>
      </c>
      <c r="O82" s="59">
        <f>CEILING(0.45*N72,2.5)</f>
        <v>27.5</v>
      </c>
      <c r="P82" s="71"/>
      <c r="Q82" s="345" t="s">
        <v>201</v>
      </c>
      <c r="R82" s="346"/>
      <c r="S82" s="58" t="s">
        <v>202</v>
      </c>
      <c r="T82" s="59">
        <f>CEILING(0.45*S72,2.5)</f>
        <v>37.5</v>
      </c>
      <c r="U82" s="72"/>
    </row>
    <row r="83" spans="1:21" x14ac:dyDescent="0.25">
      <c r="A83" s="70"/>
      <c r="B83" s="345" t="s">
        <v>197</v>
      </c>
      <c r="C83" s="346"/>
      <c r="D83" s="58" t="s">
        <v>203</v>
      </c>
      <c r="E83" s="59">
        <f>CEILING(0.5*D72,2.5)</f>
        <v>30</v>
      </c>
      <c r="F83" s="71"/>
      <c r="G83" s="345" t="s">
        <v>199</v>
      </c>
      <c r="H83" s="346"/>
      <c r="I83" s="58" t="s">
        <v>203</v>
      </c>
      <c r="J83" s="59">
        <f>CEILING(0.5*I72,2.5)</f>
        <v>25</v>
      </c>
      <c r="K83" s="71"/>
      <c r="L83" s="345" t="s">
        <v>200</v>
      </c>
      <c r="M83" s="346"/>
      <c r="N83" s="58" t="s">
        <v>203</v>
      </c>
      <c r="O83" s="59">
        <f>CEILING(0.5*N72,2.5)</f>
        <v>30</v>
      </c>
      <c r="P83" s="71"/>
      <c r="Q83" s="345" t="s">
        <v>201</v>
      </c>
      <c r="R83" s="346"/>
      <c r="S83" s="58" t="s">
        <v>203</v>
      </c>
      <c r="T83" s="59">
        <f>CEILING(0.5*S72,2.5)</f>
        <v>40</v>
      </c>
      <c r="U83" s="72"/>
    </row>
    <row r="84" spans="1:21" x14ac:dyDescent="0.25">
      <c r="A84" s="70"/>
      <c r="B84" s="342" t="s">
        <v>204</v>
      </c>
      <c r="C84" s="343"/>
      <c r="D84" s="343"/>
      <c r="E84" s="344"/>
      <c r="F84" s="71"/>
      <c r="G84" s="342" t="s">
        <v>204</v>
      </c>
      <c r="H84" s="343"/>
      <c r="I84" s="343"/>
      <c r="J84" s="344"/>
      <c r="K84" s="71"/>
      <c r="L84" s="342" t="s">
        <v>204</v>
      </c>
      <c r="M84" s="343"/>
      <c r="N84" s="343"/>
      <c r="O84" s="344"/>
      <c r="P84" s="71"/>
      <c r="Q84" s="342" t="s">
        <v>204</v>
      </c>
      <c r="R84" s="343"/>
      <c r="S84" s="343"/>
      <c r="T84" s="344"/>
      <c r="U84" s="72"/>
    </row>
    <row r="85" spans="1:21" x14ac:dyDescent="0.25">
      <c r="A85" s="70"/>
      <c r="B85" s="345" t="s">
        <v>205</v>
      </c>
      <c r="C85" s="346"/>
      <c r="D85" s="58" t="s">
        <v>206</v>
      </c>
      <c r="E85" s="60"/>
      <c r="F85" s="71"/>
      <c r="G85" s="345" t="s">
        <v>207</v>
      </c>
      <c r="H85" s="346"/>
      <c r="I85" s="58" t="s">
        <v>206</v>
      </c>
      <c r="J85" s="60"/>
      <c r="K85" s="71"/>
      <c r="L85" s="345" t="s">
        <v>208</v>
      </c>
      <c r="M85" s="346"/>
      <c r="N85" s="58" t="s">
        <v>206</v>
      </c>
      <c r="O85" s="60"/>
      <c r="P85" s="71"/>
      <c r="Q85" s="345" t="s">
        <v>209</v>
      </c>
      <c r="R85" s="346"/>
      <c r="S85" s="58" t="s">
        <v>206</v>
      </c>
      <c r="T85" s="60"/>
      <c r="U85" s="72"/>
    </row>
    <row r="86" spans="1:21" x14ac:dyDescent="0.25">
      <c r="A86" s="70"/>
      <c r="B86" s="336" t="s">
        <v>210</v>
      </c>
      <c r="C86" s="337"/>
      <c r="D86" s="56" t="s">
        <v>206</v>
      </c>
      <c r="E86" s="61"/>
      <c r="F86" s="71"/>
      <c r="G86" s="336" t="s">
        <v>211</v>
      </c>
      <c r="H86" s="337"/>
      <c r="I86" s="56" t="s">
        <v>206</v>
      </c>
      <c r="J86" s="61"/>
      <c r="K86" s="71"/>
      <c r="L86" s="336" t="s">
        <v>212</v>
      </c>
      <c r="M86" s="337"/>
      <c r="N86" s="56" t="s">
        <v>213</v>
      </c>
      <c r="O86" s="61"/>
      <c r="P86" s="71"/>
      <c r="Q86" s="336" t="s">
        <v>214</v>
      </c>
      <c r="R86" s="337"/>
      <c r="S86" s="56" t="s">
        <v>206</v>
      </c>
      <c r="T86" s="61"/>
      <c r="U86" s="72"/>
    </row>
    <row r="87" spans="1:21" x14ac:dyDescent="0.25">
      <c r="A87" s="70"/>
      <c r="B87" s="336" t="s">
        <v>215</v>
      </c>
      <c r="C87" s="337"/>
      <c r="D87" s="56" t="s">
        <v>206</v>
      </c>
      <c r="E87" s="61"/>
      <c r="F87" s="71"/>
      <c r="G87" s="336" t="s">
        <v>216</v>
      </c>
      <c r="H87" s="337"/>
      <c r="I87" s="56" t="s">
        <v>206</v>
      </c>
      <c r="J87" s="61"/>
      <c r="K87" s="71"/>
      <c r="L87" s="336" t="s">
        <v>217</v>
      </c>
      <c r="M87" s="337"/>
      <c r="N87" s="56" t="s">
        <v>206</v>
      </c>
      <c r="O87" s="61"/>
      <c r="P87" s="71"/>
      <c r="Q87" s="336" t="s">
        <v>218</v>
      </c>
      <c r="R87" s="337"/>
      <c r="S87" s="56" t="s">
        <v>206</v>
      </c>
      <c r="T87" s="61"/>
      <c r="U87" s="72"/>
    </row>
    <row r="88" spans="1:21" ht="24" customHeight="1" x14ac:dyDescent="0.25">
      <c r="A88" s="70"/>
      <c r="B88" s="336" t="s">
        <v>219</v>
      </c>
      <c r="C88" s="337"/>
      <c r="D88" s="56" t="s">
        <v>206</v>
      </c>
      <c r="E88" s="61" t="s">
        <v>186</v>
      </c>
      <c r="F88" s="71"/>
      <c r="G88" s="336" t="s">
        <v>220</v>
      </c>
      <c r="H88" s="337"/>
      <c r="I88" s="56" t="s">
        <v>206</v>
      </c>
      <c r="J88" s="61"/>
      <c r="K88" s="71"/>
      <c r="L88" s="336" t="s">
        <v>221</v>
      </c>
      <c r="M88" s="337"/>
      <c r="N88" s="56">
        <v>4</v>
      </c>
      <c r="O88" s="61" t="s">
        <v>222</v>
      </c>
      <c r="P88" s="71"/>
      <c r="Q88" s="336" t="s">
        <v>219</v>
      </c>
      <c r="R88" s="337"/>
      <c r="S88" s="56" t="s">
        <v>206</v>
      </c>
      <c r="T88" s="61" t="s">
        <v>186</v>
      </c>
      <c r="U88" s="72"/>
    </row>
    <row r="89" spans="1:21" ht="25.5" customHeight="1" thickBot="1" x14ac:dyDescent="0.3">
      <c r="A89" s="70"/>
      <c r="B89" s="338" t="s">
        <v>223</v>
      </c>
      <c r="C89" s="339"/>
      <c r="D89" s="62">
        <v>4</v>
      </c>
      <c r="E89" s="63" t="s">
        <v>224</v>
      </c>
      <c r="F89" s="71"/>
      <c r="G89" s="338" t="s">
        <v>225</v>
      </c>
      <c r="H89" s="339"/>
      <c r="I89" s="62" t="s">
        <v>213</v>
      </c>
      <c r="J89" s="63"/>
      <c r="K89" s="71"/>
      <c r="L89" s="340" t="s">
        <v>226</v>
      </c>
      <c r="M89" s="341"/>
      <c r="N89" s="62">
        <v>4</v>
      </c>
      <c r="O89" s="63" t="s">
        <v>227</v>
      </c>
      <c r="P89" s="71"/>
      <c r="Q89" s="338" t="s">
        <v>228</v>
      </c>
      <c r="R89" s="339"/>
      <c r="S89" s="62" t="s">
        <v>213</v>
      </c>
      <c r="T89" s="63"/>
      <c r="U89" s="72"/>
    </row>
    <row r="90" spans="1:21" ht="14.4" thickBot="1" x14ac:dyDescent="0.3">
      <c r="A90" s="73"/>
      <c r="B90" s="74"/>
      <c r="C90" s="74"/>
      <c r="D90" s="74"/>
      <c r="E90" s="74"/>
      <c r="F90" s="74"/>
      <c r="G90" s="74"/>
      <c r="H90" s="74"/>
      <c r="I90" s="74"/>
      <c r="J90" s="74"/>
      <c r="K90" s="74"/>
      <c r="L90" s="74"/>
      <c r="M90" s="74"/>
      <c r="N90" s="74"/>
      <c r="O90" s="74"/>
      <c r="P90" s="74"/>
      <c r="Q90" s="74"/>
      <c r="R90" s="74"/>
      <c r="S90" s="74"/>
      <c r="T90" s="74"/>
      <c r="U90" s="75"/>
    </row>
  </sheetData>
  <mergeCells count="325">
    <mergeCell ref="A5:U6"/>
    <mergeCell ref="B7:E7"/>
    <mergeCell ref="B8:E8"/>
    <mergeCell ref="G8:J8"/>
    <mergeCell ref="L8:O8"/>
    <mergeCell ref="Q8:T8"/>
    <mergeCell ref="Q9:R9"/>
    <mergeCell ref="S9:T9"/>
    <mergeCell ref="B10:E10"/>
    <mergeCell ref="G10:J10"/>
    <mergeCell ref="L10:O10"/>
    <mergeCell ref="Q10:T10"/>
    <mergeCell ref="B9:C9"/>
    <mergeCell ref="D9:E9"/>
    <mergeCell ref="G9:H9"/>
    <mergeCell ref="I9:J9"/>
    <mergeCell ref="L9:M9"/>
    <mergeCell ref="N9:O9"/>
    <mergeCell ref="B13:C13"/>
    <mergeCell ref="G13:H13"/>
    <mergeCell ref="L13:M13"/>
    <mergeCell ref="Q13:R13"/>
    <mergeCell ref="B14:C14"/>
    <mergeCell ref="G14:H14"/>
    <mergeCell ref="L14:M14"/>
    <mergeCell ref="Q14:R14"/>
    <mergeCell ref="B11:C11"/>
    <mergeCell ref="G11:H11"/>
    <mergeCell ref="L11:M11"/>
    <mergeCell ref="Q11:R11"/>
    <mergeCell ref="B12:E12"/>
    <mergeCell ref="G12:J12"/>
    <mergeCell ref="L12:O12"/>
    <mergeCell ref="Q12:T12"/>
    <mergeCell ref="B17:C17"/>
    <mergeCell ref="G17:H17"/>
    <mergeCell ref="L17:M17"/>
    <mergeCell ref="Q17:R17"/>
    <mergeCell ref="B18:C18"/>
    <mergeCell ref="G18:H18"/>
    <mergeCell ref="L18:M18"/>
    <mergeCell ref="Q18:R18"/>
    <mergeCell ref="B15:C15"/>
    <mergeCell ref="G15:H15"/>
    <mergeCell ref="L15:M15"/>
    <mergeCell ref="Q15:R15"/>
    <mergeCell ref="B16:E16"/>
    <mergeCell ref="G16:J16"/>
    <mergeCell ref="L16:O16"/>
    <mergeCell ref="Q16:T16"/>
    <mergeCell ref="B21:E21"/>
    <mergeCell ref="G21:J21"/>
    <mergeCell ref="L21:O21"/>
    <mergeCell ref="Q21:T21"/>
    <mergeCell ref="B22:C22"/>
    <mergeCell ref="G22:H22"/>
    <mergeCell ref="L22:M22"/>
    <mergeCell ref="Q22:R22"/>
    <mergeCell ref="B19:C19"/>
    <mergeCell ref="G19:H19"/>
    <mergeCell ref="L19:M19"/>
    <mergeCell ref="Q19:R19"/>
    <mergeCell ref="B20:C20"/>
    <mergeCell ref="G20:H20"/>
    <mergeCell ref="L20:M20"/>
    <mergeCell ref="Q20:R20"/>
    <mergeCell ref="B25:C25"/>
    <mergeCell ref="G25:H25"/>
    <mergeCell ref="L25:M25"/>
    <mergeCell ref="Q25:R25"/>
    <mergeCell ref="B26:C26"/>
    <mergeCell ref="G26:H26"/>
    <mergeCell ref="L26:M26"/>
    <mergeCell ref="Q26:R26"/>
    <mergeCell ref="B23:C23"/>
    <mergeCell ref="G23:H23"/>
    <mergeCell ref="L23:M23"/>
    <mergeCell ref="Q23:R23"/>
    <mergeCell ref="B24:C24"/>
    <mergeCell ref="G24:H24"/>
    <mergeCell ref="L24:M24"/>
    <mergeCell ref="Q24:R24"/>
    <mergeCell ref="N30:O30"/>
    <mergeCell ref="Q30:R30"/>
    <mergeCell ref="S30:T30"/>
    <mergeCell ref="B31:E31"/>
    <mergeCell ref="G31:J31"/>
    <mergeCell ref="L31:O31"/>
    <mergeCell ref="Q31:T31"/>
    <mergeCell ref="B28:E28"/>
    <mergeCell ref="B29:E29"/>
    <mergeCell ref="G29:J29"/>
    <mergeCell ref="L29:O29"/>
    <mergeCell ref="Q29:T29"/>
    <mergeCell ref="B30:C30"/>
    <mergeCell ref="D30:E30"/>
    <mergeCell ref="G30:H30"/>
    <mergeCell ref="I30:J30"/>
    <mergeCell ref="L30:M30"/>
    <mergeCell ref="B34:C34"/>
    <mergeCell ref="G34:H34"/>
    <mergeCell ref="L34:M34"/>
    <mergeCell ref="Q34:R34"/>
    <mergeCell ref="B35:C35"/>
    <mergeCell ref="G35:H35"/>
    <mergeCell ref="L35:M35"/>
    <mergeCell ref="Q35:R35"/>
    <mergeCell ref="B32:C32"/>
    <mergeCell ref="G32:H32"/>
    <mergeCell ref="L32:M32"/>
    <mergeCell ref="Q32:R32"/>
    <mergeCell ref="B33:E33"/>
    <mergeCell ref="G33:J33"/>
    <mergeCell ref="L33:O33"/>
    <mergeCell ref="Q33:T33"/>
    <mergeCell ref="B38:C38"/>
    <mergeCell ref="G38:H38"/>
    <mergeCell ref="L38:M38"/>
    <mergeCell ref="Q38:R38"/>
    <mergeCell ref="B39:C39"/>
    <mergeCell ref="G39:H39"/>
    <mergeCell ref="L39:M39"/>
    <mergeCell ref="Q39:R39"/>
    <mergeCell ref="B36:C36"/>
    <mergeCell ref="G36:H36"/>
    <mergeCell ref="L36:M36"/>
    <mergeCell ref="Q36:R36"/>
    <mergeCell ref="B37:E37"/>
    <mergeCell ref="G37:J37"/>
    <mergeCell ref="L37:O37"/>
    <mergeCell ref="Q37:T37"/>
    <mergeCell ref="B42:E42"/>
    <mergeCell ref="G42:J42"/>
    <mergeCell ref="L42:O42"/>
    <mergeCell ref="Q42:T42"/>
    <mergeCell ref="B43:C43"/>
    <mergeCell ref="G43:H43"/>
    <mergeCell ref="L43:M43"/>
    <mergeCell ref="Q43:R43"/>
    <mergeCell ref="B40:C40"/>
    <mergeCell ref="G40:H40"/>
    <mergeCell ref="L40:M40"/>
    <mergeCell ref="Q40:R40"/>
    <mergeCell ref="B41:C41"/>
    <mergeCell ref="G41:H41"/>
    <mergeCell ref="L41:M41"/>
    <mergeCell ref="Q41:R41"/>
    <mergeCell ref="B46:C46"/>
    <mergeCell ref="G46:H46"/>
    <mergeCell ref="L46:M46"/>
    <mergeCell ref="Q46:R46"/>
    <mergeCell ref="B47:C47"/>
    <mergeCell ref="G47:H47"/>
    <mergeCell ref="L47:M47"/>
    <mergeCell ref="Q47:R47"/>
    <mergeCell ref="B44:C44"/>
    <mergeCell ref="G44:H44"/>
    <mergeCell ref="L44:M44"/>
    <mergeCell ref="Q44:R44"/>
    <mergeCell ref="B45:C45"/>
    <mergeCell ref="G45:H45"/>
    <mergeCell ref="L45:M45"/>
    <mergeCell ref="Q45:R45"/>
    <mergeCell ref="N51:O51"/>
    <mergeCell ref="Q51:R51"/>
    <mergeCell ref="S51:T51"/>
    <mergeCell ref="B52:E52"/>
    <mergeCell ref="G52:J52"/>
    <mergeCell ref="L52:O52"/>
    <mergeCell ref="Q52:T52"/>
    <mergeCell ref="B49:E49"/>
    <mergeCell ref="B50:E50"/>
    <mergeCell ref="G50:J50"/>
    <mergeCell ref="L50:O50"/>
    <mergeCell ref="Q50:T50"/>
    <mergeCell ref="B51:C51"/>
    <mergeCell ref="D51:E51"/>
    <mergeCell ref="G51:H51"/>
    <mergeCell ref="I51:J51"/>
    <mergeCell ref="L51:M51"/>
    <mergeCell ref="B55:C55"/>
    <mergeCell ref="G55:H55"/>
    <mergeCell ref="L55:M55"/>
    <mergeCell ref="Q55:R55"/>
    <mergeCell ref="B56:C56"/>
    <mergeCell ref="G56:H56"/>
    <mergeCell ref="L56:M56"/>
    <mergeCell ref="Q56:R56"/>
    <mergeCell ref="B53:C53"/>
    <mergeCell ref="G53:H53"/>
    <mergeCell ref="L53:M53"/>
    <mergeCell ref="Q53:R53"/>
    <mergeCell ref="B54:E54"/>
    <mergeCell ref="G54:J54"/>
    <mergeCell ref="L54:O54"/>
    <mergeCell ref="Q54:T54"/>
    <mergeCell ref="B59:C59"/>
    <mergeCell ref="G59:H59"/>
    <mergeCell ref="L59:M59"/>
    <mergeCell ref="Q59:R59"/>
    <mergeCell ref="B60:C60"/>
    <mergeCell ref="G60:H60"/>
    <mergeCell ref="L60:M60"/>
    <mergeCell ref="Q60:R60"/>
    <mergeCell ref="B57:C57"/>
    <mergeCell ref="G57:H57"/>
    <mergeCell ref="L57:M57"/>
    <mergeCell ref="Q57:R57"/>
    <mergeCell ref="B58:E58"/>
    <mergeCell ref="G58:J58"/>
    <mergeCell ref="L58:O58"/>
    <mergeCell ref="Q58:T58"/>
    <mergeCell ref="B63:E63"/>
    <mergeCell ref="G63:J63"/>
    <mergeCell ref="L63:O63"/>
    <mergeCell ref="Q63:T63"/>
    <mergeCell ref="B64:C64"/>
    <mergeCell ref="G64:H64"/>
    <mergeCell ref="L64:M64"/>
    <mergeCell ref="Q64:R64"/>
    <mergeCell ref="B61:C61"/>
    <mergeCell ref="G61:H61"/>
    <mergeCell ref="L61:M61"/>
    <mergeCell ref="Q61:R61"/>
    <mergeCell ref="B62:C62"/>
    <mergeCell ref="G62:H62"/>
    <mergeCell ref="L62:M62"/>
    <mergeCell ref="Q62:R62"/>
    <mergeCell ref="B67:C67"/>
    <mergeCell ref="G67:H67"/>
    <mergeCell ref="L67:M67"/>
    <mergeCell ref="Q67:R67"/>
    <mergeCell ref="B68:C68"/>
    <mergeCell ref="G68:H68"/>
    <mergeCell ref="L68:M68"/>
    <mergeCell ref="Q68:R68"/>
    <mergeCell ref="B65:C65"/>
    <mergeCell ref="G65:H65"/>
    <mergeCell ref="L65:M65"/>
    <mergeCell ref="Q65:R65"/>
    <mergeCell ref="B66:C66"/>
    <mergeCell ref="G66:H66"/>
    <mergeCell ref="L66:M66"/>
    <mergeCell ref="Q66:R66"/>
    <mergeCell ref="N72:O72"/>
    <mergeCell ref="Q72:R72"/>
    <mergeCell ref="S72:T72"/>
    <mergeCell ref="B73:E73"/>
    <mergeCell ref="G73:J73"/>
    <mergeCell ref="L73:O73"/>
    <mergeCell ref="Q73:T73"/>
    <mergeCell ref="B70:D70"/>
    <mergeCell ref="B71:E71"/>
    <mergeCell ref="G71:J71"/>
    <mergeCell ref="L71:O71"/>
    <mergeCell ref="Q71:T71"/>
    <mergeCell ref="B72:C72"/>
    <mergeCell ref="D72:E72"/>
    <mergeCell ref="G72:H72"/>
    <mergeCell ref="I72:J72"/>
    <mergeCell ref="L72:M72"/>
    <mergeCell ref="B76:C76"/>
    <mergeCell ref="G76:H76"/>
    <mergeCell ref="L76:M76"/>
    <mergeCell ref="Q76:R76"/>
    <mergeCell ref="B77:C77"/>
    <mergeCell ref="G77:H77"/>
    <mergeCell ref="L77:M77"/>
    <mergeCell ref="Q77:R77"/>
    <mergeCell ref="B74:C74"/>
    <mergeCell ref="G74:H74"/>
    <mergeCell ref="L74:M74"/>
    <mergeCell ref="Q74:R74"/>
    <mergeCell ref="B75:E75"/>
    <mergeCell ref="G75:J75"/>
    <mergeCell ref="L75:O75"/>
    <mergeCell ref="Q75:T75"/>
    <mergeCell ref="B80:C80"/>
    <mergeCell ref="G80:H80"/>
    <mergeCell ref="L80:M80"/>
    <mergeCell ref="Q80:R80"/>
    <mergeCell ref="B81:C81"/>
    <mergeCell ref="G81:H81"/>
    <mergeCell ref="L81:M81"/>
    <mergeCell ref="Q81:R81"/>
    <mergeCell ref="B78:C78"/>
    <mergeCell ref="G78:H78"/>
    <mergeCell ref="L78:M78"/>
    <mergeCell ref="Q78:R78"/>
    <mergeCell ref="B79:E79"/>
    <mergeCell ref="G79:J79"/>
    <mergeCell ref="L79:O79"/>
    <mergeCell ref="Q79:T79"/>
    <mergeCell ref="B84:E84"/>
    <mergeCell ref="G84:J84"/>
    <mergeCell ref="L84:O84"/>
    <mergeCell ref="Q84:T84"/>
    <mergeCell ref="B85:C85"/>
    <mergeCell ref="G85:H85"/>
    <mergeCell ref="L85:M85"/>
    <mergeCell ref="Q85:R85"/>
    <mergeCell ref="B82:C82"/>
    <mergeCell ref="G82:H82"/>
    <mergeCell ref="L82:M82"/>
    <mergeCell ref="Q82:R82"/>
    <mergeCell ref="B83:C83"/>
    <mergeCell ref="G83:H83"/>
    <mergeCell ref="L83:M83"/>
    <mergeCell ref="Q83:R83"/>
    <mergeCell ref="B88:C88"/>
    <mergeCell ref="G88:H88"/>
    <mergeCell ref="L88:M88"/>
    <mergeCell ref="Q88:R88"/>
    <mergeCell ref="B89:C89"/>
    <mergeCell ref="G89:H89"/>
    <mergeCell ref="L89:M89"/>
    <mergeCell ref="Q89:R89"/>
    <mergeCell ref="B86:C86"/>
    <mergeCell ref="G86:H86"/>
    <mergeCell ref="L86:M86"/>
    <mergeCell ref="Q86:R86"/>
    <mergeCell ref="B87:C87"/>
    <mergeCell ref="G87:H87"/>
    <mergeCell ref="L87:M87"/>
    <mergeCell ref="Q87:R8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6"/>
  <sheetViews>
    <sheetView topLeftCell="B1" workbookViewId="0">
      <selection activeCell="L5" sqref="L5"/>
    </sheetView>
  </sheetViews>
  <sheetFormatPr defaultRowHeight="13.8" x14ac:dyDescent="0.25"/>
  <cols>
    <col min="3" max="3" width="12.5" customWidth="1"/>
    <col min="4" max="4" width="19.69921875" customWidth="1"/>
    <col min="8" max="8" width="18.3984375" customWidth="1"/>
    <col min="12" max="12" width="18.69921875" customWidth="1"/>
    <col min="16" max="16" width="24.8984375" customWidth="1"/>
  </cols>
  <sheetData>
    <row r="2" spans="1:16" x14ac:dyDescent="0.25">
      <c r="A2" s="40" t="s">
        <v>154</v>
      </c>
      <c r="B2" s="40" t="s">
        <v>372</v>
      </c>
      <c r="C2" s="40"/>
      <c r="D2" s="41"/>
      <c r="E2" t="s">
        <v>375</v>
      </c>
    </row>
    <row r="5" spans="1:16" x14ac:dyDescent="0.25">
      <c r="C5" s="36" t="s">
        <v>159</v>
      </c>
      <c r="D5" s="36"/>
      <c r="E5" s="36"/>
      <c r="F5" s="36" t="s">
        <v>160</v>
      </c>
      <c r="H5" s="36"/>
      <c r="I5" s="36"/>
      <c r="J5" s="36" t="s">
        <v>161</v>
      </c>
      <c r="K5" s="36"/>
      <c r="L5" s="36"/>
      <c r="M5" s="36"/>
      <c r="N5" s="36" t="s">
        <v>162</v>
      </c>
      <c r="O5" s="297" t="s">
        <v>509</v>
      </c>
    </row>
    <row r="6" spans="1:16" ht="14.4" thickBot="1" x14ac:dyDescent="0.3">
      <c r="B6" t="s">
        <v>453</v>
      </c>
      <c r="D6" t="s">
        <v>454</v>
      </c>
      <c r="F6" t="s">
        <v>453</v>
      </c>
      <c r="H6" t="s">
        <v>454</v>
      </c>
      <c r="J6" t="s">
        <v>453</v>
      </c>
      <c r="L6" t="s">
        <v>454</v>
      </c>
      <c r="N6" t="s">
        <v>453</v>
      </c>
      <c r="P6" t="s">
        <v>454</v>
      </c>
    </row>
    <row r="7" spans="1:16" ht="14.25" customHeight="1" x14ac:dyDescent="0.25">
      <c r="A7" s="42" t="s">
        <v>142</v>
      </c>
      <c r="B7" s="232" t="s">
        <v>134</v>
      </c>
      <c r="C7" s="369" t="s">
        <v>136</v>
      </c>
      <c r="D7" s="236" t="s">
        <v>155</v>
      </c>
      <c r="E7" s="46" t="s">
        <v>142</v>
      </c>
      <c r="F7" s="240" t="s">
        <v>134</v>
      </c>
      <c r="G7" s="371" t="s">
        <v>136</v>
      </c>
      <c r="H7" s="234" t="s">
        <v>155</v>
      </c>
      <c r="I7" s="46" t="s">
        <v>142</v>
      </c>
      <c r="J7" s="240" t="s">
        <v>134</v>
      </c>
      <c r="K7" s="371" t="s">
        <v>136</v>
      </c>
      <c r="L7" s="235" t="s">
        <v>155</v>
      </c>
      <c r="M7" s="46" t="s">
        <v>142</v>
      </c>
      <c r="N7" s="240" t="s">
        <v>134</v>
      </c>
      <c r="O7" s="371" t="s">
        <v>136</v>
      </c>
      <c r="P7" s="250" t="s">
        <v>153</v>
      </c>
    </row>
    <row r="8" spans="1:16" ht="27.6" x14ac:dyDescent="0.25">
      <c r="A8" s="295">
        <v>43808</v>
      </c>
      <c r="B8" s="233" t="s">
        <v>135</v>
      </c>
      <c r="C8" s="370"/>
      <c r="D8" s="237" t="s">
        <v>169</v>
      </c>
      <c r="E8" s="296">
        <v>43815</v>
      </c>
      <c r="F8" s="241" t="s">
        <v>135</v>
      </c>
      <c r="G8" s="372"/>
      <c r="H8" s="235" t="s">
        <v>376</v>
      </c>
      <c r="I8" s="296">
        <v>43822</v>
      </c>
      <c r="J8" s="241" t="s">
        <v>135</v>
      </c>
      <c r="K8" s="372"/>
      <c r="L8" s="235" t="s">
        <v>377</v>
      </c>
      <c r="M8" s="296">
        <v>43829</v>
      </c>
      <c r="N8" s="241" t="s">
        <v>135</v>
      </c>
      <c r="O8" s="372"/>
      <c r="P8" s="249" t="s">
        <v>471</v>
      </c>
    </row>
    <row r="9" spans="1:16" x14ac:dyDescent="0.25">
      <c r="A9" s="44" t="s">
        <v>143</v>
      </c>
      <c r="B9" s="233" t="s">
        <v>134</v>
      </c>
      <c r="C9" s="368" t="s">
        <v>136</v>
      </c>
      <c r="D9" s="236"/>
      <c r="E9" s="48" t="s">
        <v>143</v>
      </c>
      <c r="F9" s="242" t="s">
        <v>134</v>
      </c>
      <c r="G9" s="362" t="s">
        <v>136</v>
      </c>
      <c r="H9" s="234"/>
      <c r="I9" s="38" t="s">
        <v>143</v>
      </c>
      <c r="J9" s="242" t="s">
        <v>134</v>
      </c>
      <c r="K9" s="362" t="s">
        <v>136</v>
      </c>
      <c r="L9" s="235"/>
      <c r="M9" s="48" t="s">
        <v>143</v>
      </c>
      <c r="N9" s="242" t="s">
        <v>134</v>
      </c>
      <c r="O9" s="364" t="s">
        <v>136</v>
      </c>
      <c r="P9" s="250"/>
    </row>
    <row r="10" spans="1:16" ht="27.6" x14ac:dyDescent="0.25">
      <c r="A10" s="43"/>
      <c r="B10" s="233" t="s">
        <v>135</v>
      </c>
      <c r="C10" s="368"/>
      <c r="D10" s="237"/>
      <c r="E10" s="47"/>
      <c r="F10" s="241" t="s">
        <v>135</v>
      </c>
      <c r="G10" s="363"/>
      <c r="H10" s="235"/>
      <c r="I10" s="37"/>
      <c r="J10" s="241" t="s">
        <v>135</v>
      </c>
      <c r="K10" s="363"/>
      <c r="L10" s="235"/>
      <c r="M10" s="47"/>
      <c r="N10" s="241" t="s">
        <v>135</v>
      </c>
      <c r="O10" s="365"/>
      <c r="P10" s="249"/>
    </row>
    <row r="11" spans="1:16" ht="14.25" customHeight="1" x14ac:dyDescent="0.25">
      <c r="A11" s="44" t="s">
        <v>144</v>
      </c>
      <c r="B11" s="233" t="s">
        <v>134</v>
      </c>
      <c r="C11" s="235"/>
      <c r="D11" s="235" t="s">
        <v>2</v>
      </c>
      <c r="E11" s="48" t="s">
        <v>144</v>
      </c>
      <c r="F11" s="242" t="s">
        <v>134</v>
      </c>
      <c r="G11" s="362"/>
      <c r="H11" s="235" t="s">
        <v>2</v>
      </c>
      <c r="I11" s="38" t="s">
        <v>144</v>
      </c>
      <c r="J11" s="242" t="s">
        <v>134</v>
      </c>
      <c r="K11" s="362"/>
      <c r="L11" s="235" t="s">
        <v>2</v>
      </c>
      <c r="M11" s="38" t="s">
        <v>144</v>
      </c>
      <c r="N11" s="242" t="s">
        <v>134</v>
      </c>
      <c r="O11" s="364"/>
      <c r="P11" s="250"/>
    </row>
    <row r="12" spans="1:16" ht="27.6" x14ac:dyDescent="0.25">
      <c r="A12" s="43"/>
      <c r="B12" s="233" t="s">
        <v>135</v>
      </c>
      <c r="C12" s="235"/>
      <c r="D12" s="235" t="s">
        <v>156</v>
      </c>
      <c r="E12" s="47"/>
      <c r="F12" s="241" t="s">
        <v>135</v>
      </c>
      <c r="G12" s="363"/>
      <c r="H12" s="235" t="s">
        <v>163</v>
      </c>
      <c r="I12" s="299" t="s">
        <v>486</v>
      </c>
      <c r="J12" s="241" t="s">
        <v>135</v>
      </c>
      <c r="K12" s="363"/>
      <c r="L12" s="235" t="s">
        <v>165</v>
      </c>
      <c r="M12" s="299" t="s">
        <v>487</v>
      </c>
      <c r="N12" s="241" t="s">
        <v>135</v>
      </c>
      <c r="O12" s="365"/>
      <c r="P12" s="249"/>
    </row>
    <row r="13" spans="1:16" x14ac:dyDescent="0.25">
      <c r="A13" s="44" t="s">
        <v>145</v>
      </c>
      <c r="B13" s="233" t="s">
        <v>134</v>
      </c>
      <c r="C13" s="368" t="s">
        <v>136</v>
      </c>
      <c r="D13" s="235"/>
      <c r="E13" s="48" t="s">
        <v>145</v>
      </c>
      <c r="F13" s="242" t="s">
        <v>134</v>
      </c>
      <c r="G13" s="364" t="s">
        <v>136</v>
      </c>
      <c r="H13" s="235"/>
      <c r="I13" s="38" t="s">
        <v>145</v>
      </c>
      <c r="J13" s="242" t="s">
        <v>134</v>
      </c>
      <c r="K13" s="362" t="s">
        <v>136</v>
      </c>
      <c r="L13" s="235"/>
      <c r="M13" s="38" t="s">
        <v>145</v>
      </c>
      <c r="N13" s="245" t="s">
        <v>134</v>
      </c>
      <c r="O13" s="366" t="s">
        <v>136</v>
      </c>
      <c r="P13" s="291"/>
    </row>
    <row r="14" spans="1:16" ht="27.6" x14ac:dyDescent="0.25">
      <c r="A14" s="43"/>
      <c r="B14" s="233" t="s">
        <v>135</v>
      </c>
      <c r="C14" s="368"/>
      <c r="D14" s="235"/>
      <c r="E14" s="47"/>
      <c r="F14" s="241" t="s">
        <v>135</v>
      </c>
      <c r="G14" s="365"/>
      <c r="H14" s="235"/>
      <c r="I14" s="37"/>
      <c r="J14" s="241" t="s">
        <v>135</v>
      </c>
      <c r="K14" s="363"/>
      <c r="L14" s="235"/>
      <c r="M14" s="37"/>
      <c r="N14" s="246" t="s">
        <v>135</v>
      </c>
      <c r="O14" s="367"/>
      <c r="P14" s="292"/>
    </row>
    <row r="15" spans="1:16" ht="27.6" x14ac:dyDescent="0.25">
      <c r="A15" s="44" t="s">
        <v>146</v>
      </c>
      <c r="B15" s="233" t="s">
        <v>139</v>
      </c>
      <c r="C15" s="368" t="s">
        <v>136</v>
      </c>
      <c r="D15" s="235"/>
      <c r="E15" s="48" t="s">
        <v>146</v>
      </c>
      <c r="F15" s="242" t="s">
        <v>139</v>
      </c>
      <c r="G15" s="364" t="s">
        <v>136</v>
      </c>
      <c r="H15" s="244" t="s">
        <v>459</v>
      </c>
      <c r="I15" s="48" t="s">
        <v>146</v>
      </c>
      <c r="J15" s="242" t="s">
        <v>139</v>
      </c>
      <c r="K15" s="364" t="s">
        <v>136</v>
      </c>
      <c r="L15" s="244"/>
      <c r="M15" s="48" t="s">
        <v>146</v>
      </c>
      <c r="N15" s="242" t="s">
        <v>139</v>
      </c>
      <c r="O15" s="365" t="s">
        <v>136</v>
      </c>
      <c r="P15" s="250" t="s">
        <v>153</v>
      </c>
    </row>
    <row r="16" spans="1:16" ht="25.5" customHeight="1" x14ac:dyDescent="0.25">
      <c r="A16" s="43"/>
      <c r="B16" s="233" t="s">
        <v>135</v>
      </c>
      <c r="C16" s="368"/>
      <c r="D16" s="235"/>
      <c r="E16" s="47"/>
      <c r="F16" s="241" t="s">
        <v>135</v>
      </c>
      <c r="G16" s="365"/>
      <c r="H16" s="234"/>
      <c r="I16" s="47"/>
      <c r="J16" s="241" t="s">
        <v>135</v>
      </c>
      <c r="K16" s="365"/>
      <c r="L16" s="234"/>
      <c r="M16" s="296">
        <v>43468</v>
      </c>
      <c r="N16" s="241" t="s">
        <v>135</v>
      </c>
      <c r="O16" s="365"/>
      <c r="P16" s="249" t="s">
        <v>470</v>
      </c>
    </row>
    <row r="17" spans="1:20" x14ac:dyDescent="0.25">
      <c r="A17" s="44" t="s">
        <v>147</v>
      </c>
      <c r="B17" s="233" t="s">
        <v>134</v>
      </c>
      <c r="C17" s="235"/>
      <c r="D17" s="235" t="s">
        <v>2</v>
      </c>
      <c r="E17" s="48" t="s">
        <v>147</v>
      </c>
      <c r="F17" s="245" t="s">
        <v>134</v>
      </c>
      <c r="G17" s="244"/>
      <c r="H17" s="235" t="s">
        <v>2</v>
      </c>
      <c r="I17" s="48" t="s">
        <v>147</v>
      </c>
      <c r="J17" s="245" t="s">
        <v>134</v>
      </c>
      <c r="K17" s="244"/>
      <c r="L17" s="235" t="s">
        <v>2</v>
      </c>
      <c r="M17" s="38" t="s">
        <v>147</v>
      </c>
      <c r="N17" s="245" t="s">
        <v>134</v>
      </c>
      <c r="O17" s="244"/>
      <c r="P17" s="250" t="s">
        <v>167</v>
      </c>
    </row>
    <row r="18" spans="1:20" ht="28.2" thickBot="1" x14ac:dyDescent="0.3">
      <c r="A18" s="43"/>
      <c r="B18" s="233" t="s">
        <v>135</v>
      </c>
      <c r="C18" s="235" t="s">
        <v>458</v>
      </c>
      <c r="D18" s="244" t="s">
        <v>157</v>
      </c>
      <c r="E18" s="47"/>
      <c r="F18" s="246" t="s">
        <v>135</v>
      </c>
      <c r="G18" s="234" t="s">
        <v>43</v>
      </c>
      <c r="H18" s="239" t="s">
        <v>164</v>
      </c>
      <c r="I18" s="47"/>
      <c r="J18" s="246" t="s">
        <v>135</v>
      </c>
      <c r="K18" s="234" t="s">
        <v>439</v>
      </c>
      <c r="L18" s="239" t="s">
        <v>166</v>
      </c>
      <c r="M18" s="37"/>
      <c r="N18" s="246" t="s">
        <v>135</v>
      </c>
      <c r="O18" s="234"/>
      <c r="P18" s="249" t="s">
        <v>168</v>
      </c>
    </row>
    <row r="19" spans="1:20" ht="15.6" x14ac:dyDescent="0.4">
      <c r="A19" s="44" t="s">
        <v>148</v>
      </c>
      <c r="B19" s="233" t="s">
        <v>134</v>
      </c>
      <c r="C19" s="289"/>
      <c r="D19" s="244" t="s">
        <v>273</v>
      </c>
      <c r="E19" s="48" t="s">
        <v>148</v>
      </c>
      <c r="F19" s="242" t="s">
        <v>134</v>
      </c>
      <c r="G19" s="243"/>
      <c r="H19" s="235" t="s">
        <v>273</v>
      </c>
      <c r="I19" s="38" t="s">
        <v>148</v>
      </c>
      <c r="J19" s="242" t="s">
        <v>134</v>
      </c>
      <c r="K19" s="243"/>
      <c r="L19" s="235" t="s">
        <v>452</v>
      </c>
      <c r="M19" s="38" t="s">
        <v>148</v>
      </c>
      <c r="N19" s="245" t="s">
        <v>134</v>
      </c>
      <c r="O19" s="244"/>
      <c r="P19" s="251" t="s">
        <v>452</v>
      </c>
      <c r="Q19" s="76" t="s">
        <v>274</v>
      </c>
      <c r="T19" s="77" t="s">
        <v>275</v>
      </c>
    </row>
    <row r="20" spans="1:20" ht="28.2" thickBot="1" x14ac:dyDescent="0.3">
      <c r="A20" s="45"/>
      <c r="B20" s="238" t="s">
        <v>135</v>
      </c>
      <c r="C20" s="290"/>
      <c r="D20" s="253"/>
      <c r="E20" s="49"/>
      <c r="F20" s="247" t="s">
        <v>135</v>
      </c>
      <c r="G20" s="248"/>
      <c r="H20" s="239"/>
      <c r="I20" s="39"/>
      <c r="J20" s="247" t="s">
        <v>135</v>
      </c>
      <c r="K20" s="248"/>
      <c r="L20" s="239"/>
      <c r="M20" s="39"/>
      <c r="N20" s="252" t="s">
        <v>135</v>
      </c>
      <c r="O20" s="253"/>
      <c r="P20" s="254"/>
    </row>
    <row r="23" spans="1:20" x14ac:dyDescent="0.25">
      <c r="C23" t="s">
        <v>463</v>
      </c>
    </row>
    <row r="24" spans="1:20" x14ac:dyDescent="0.25">
      <c r="C24" t="s">
        <v>455</v>
      </c>
    </row>
    <row r="26" spans="1:20" x14ac:dyDescent="0.25">
      <c r="C26" s="36" t="s">
        <v>465</v>
      </c>
    </row>
  </sheetData>
  <mergeCells count="19">
    <mergeCell ref="C7:C8"/>
    <mergeCell ref="G7:G8"/>
    <mergeCell ref="K7:K8"/>
    <mergeCell ref="O7:O8"/>
    <mergeCell ref="G11:G12"/>
    <mergeCell ref="K11:K12"/>
    <mergeCell ref="O11:O12"/>
    <mergeCell ref="C9:C10"/>
    <mergeCell ref="G9:G10"/>
    <mergeCell ref="K9:K10"/>
    <mergeCell ref="K13:K14"/>
    <mergeCell ref="O9:O10"/>
    <mergeCell ref="O13:O14"/>
    <mergeCell ref="C15:C16"/>
    <mergeCell ref="G15:G16"/>
    <mergeCell ref="K15:K16"/>
    <mergeCell ref="O15:O16"/>
    <mergeCell ref="C13:C14"/>
    <mergeCell ref="G13:G1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93"/>
  <sheetViews>
    <sheetView workbookViewId="0">
      <selection activeCell="G2" sqref="G2"/>
    </sheetView>
  </sheetViews>
  <sheetFormatPr defaultRowHeight="13.8" x14ac:dyDescent="0.25"/>
  <sheetData>
    <row r="2" spans="1:21" x14ac:dyDescent="0.25">
      <c r="A2" s="36" t="s">
        <v>154</v>
      </c>
      <c r="C2" s="40" t="s">
        <v>372</v>
      </c>
    </row>
    <row r="3" spans="1:21" ht="14.4" thickBot="1" x14ac:dyDescent="0.3"/>
    <row r="4" spans="1:21" x14ac:dyDescent="0.25">
      <c r="A4" s="355" t="s">
        <v>232</v>
      </c>
      <c r="B4" s="356"/>
      <c r="C4" s="356"/>
      <c r="D4" s="356"/>
      <c r="E4" s="356"/>
      <c r="F4" s="356"/>
      <c r="G4" s="356"/>
      <c r="H4" s="356"/>
      <c r="I4" s="356"/>
      <c r="J4" s="356"/>
      <c r="K4" s="356"/>
      <c r="L4" s="356"/>
      <c r="M4" s="356"/>
      <c r="N4" s="356"/>
      <c r="O4" s="356"/>
      <c r="P4" s="356"/>
      <c r="Q4" s="356"/>
      <c r="R4" s="356"/>
      <c r="S4" s="356"/>
      <c r="T4" s="356"/>
      <c r="U4" s="357"/>
    </row>
    <row r="5" spans="1:21" x14ac:dyDescent="0.25">
      <c r="A5" s="358"/>
      <c r="B5" s="359"/>
      <c r="C5" s="359"/>
      <c r="D5" s="359"/>
      <c r="E5" s="359"/>
      <c r="F5" s="359"/>
      <c r="G5" s="359"/>
      <c r="H5" s="359"/>
      <c r="I5" s="359"/>
      <c r="J5" s="359"/>
      <c r="K5" s="359"/>
      <c r="L5" s="359"/>
      <c r="M5" s="359"/>
      <c r="N5" s="359"/>
      <c r="O5" s="359"/>
      <c r="P5" s="359"/>
      <c r="Q5" s="359"/>
      <c r="R5" s="359"/>
      <c r="S5" s="359"/>
      <c r="T5" s="359"/>
      <c r="U5" s="360"/>
    </row>
    <row r="6" spans="1:21" ht="14.4" thickBot="1" x14ac:dyDescent="0.3">
      <c r="A6" s="50"/>
      <c r="B6" s="361" t="s">
        <v>177</v>
      </c>
      <c r="C6" s="361"/>
      <c r="D6" s="361"/>
      <c r="E6" s="361"/>
      <c r="F6" s="51"/>
      <c r="G6" s="51"/>
      <c r="H6" s="51"/>
      <c r="I6" s="51"/>
      <c r="J6" s="51"/>
      <c r="K6" s="51"/>
      <c r="L6" s="51"/>
      <c r="M6" s="51"/>
      <c r="N6" s="51"/>
      <c r="O6" s="51"/>
      <c r="P6" s="51"/>
      <c r="Q6" s="51"/>
      <c r="R6" s="51"/>
      <c r="S6" s="51"/>
      <c r="T6" s="51"/>
      <c r="U6" s="52"/>
    </row>
    <row r="7" spans="1:21" x14ac:dyDescent="0.25">
      <c r="A7" s="50"/>
      <c r="B7" s="350" t="s">
        <v>178</v>
      </c>
      <c r="C7" s="351"/>
      <c r="D7" s="351"/>
      <c r="E7" s="352"/>
      <c r="F7" s="51"/>
      <c r="G7" s="350" t="s">
        <v>179</v>
      </c>
      <c r="H7" s="351"/>
      <c r="I7" s="351"/>
      <c r="J7" s="352"/>
      <c r="K7" s="51"/>
      <c r="L7" s="350" t="s">
        <v>180</v>
      </c>
      <c r="M7" s="351"/>
      <c r="N7" s="351"/>
      <c r="O7" s="352"/>
      <c r="P7" s="51"/>
      <c r="Q7" s="350" t="s">
        <v>181</v>
      </c>
      <c r="R7" s="351"/>
      <c r="S7" s="351"/>
      <c r="T7" s="352"/>
      <c r="U7" s="52"/>
    </row>
    <row r="8" spans="1:21" x14ac:dyDescent="0.25">
      <c r="A8" s="50"/>
      <c r="B8" s="336" t="s">
        <v>182</v>
      </c>
      <c r="C8" s="337"/>
      <c r="D8" s="347">
        <v>100</v>
      </c>
      <c r="E8" s="348"/>
      <c r="F8" s="51"/>
      <c r="G8" s="336" t="s">
        <v>182</v>
      </c>
      <c r="H8" s="337"/>
      <c r="I8" s="347">
        <v>100</v>
      </c>
      <c r="J8" s="348"/>
      <c r="K8" s="51"/>
      <c r="L8" s="336" t="s">
        <v>182</v>
      </c>
      <c r="M8" s="337"/>
      <c r="N8" s="347">
        <v>100</v>
      </c>
      <c r="O8" s="348"/>
      <c r="P8" s="51"/>
      <c r="Q8" s="336" t="s">
        <v>182</v>
      </c>
      <c r="R8" s="337"/>
      <c r="S8" s="347">
        <v>100</v>
      </c>
      <c r="T8" s="348"/>
      <c r="U8" s="52"/>
    </row>
    <row r="9" spans="1:21" x14ac:dyDescent="0.25">
      <c r="A9" s="50"/>
      <c r="B9" s="342" t="s">
        <v>183</v>
      </c>
      <c r="C9" s="343"/>
      <c r="D9" s="343"/>
      <c r="E9" s="344"/>
      <c r="F9" s="51"/>
      <c r="G9" s="342" t="s">
        <v>183</v>
      </c>
      <c r="H9" s="343"/>
      <c r="I9" s="343"/>
      <c r="J9" s="344"/>
      <c r="K9" s="51"/>
      <c r="L9" s="342" t="s">
        <v>183</v>
      </c>
      <c r="M9" s="343"/>
      <c r="N9" s="343"/>
      <c r="O9" s="344"/>
      <c r="P9" s="51"/>
      <c r="Q9" s="342" t="s">
        <v>183</v>
      </c>
      <c r="R9" s="343"/>
      <c r="S9" s="343"/>
      <c r="T9" s="344"/>
      <c r="U9" s="52"/>
    </row>
    <row r="10" spans="1:21" ht="25.5" customHeight="1" x14ac:dyDescent="0.25">
      <c r="A10" s="50"/>
      <c r="B10" s="336" t="s">
        <v>233</v>
      </c>
      <c r="C10" s="337"/>
      <c r="D10" s="53" t="s">
        <v>185</v>
      </c>
      <c r="E10" s="54" t="s">
        <v>186</v>
      </c>
      <c r="F10" s="51"/>
      <c r="G10" s="336" t="s">
        <v>234</v>
      </c>
      <c r="H10" s="337"/>
      <c r="I10" s="53" t="s">
        <v>185</v>
      </c>
      <c r="J10" s="55" t="s">
        <v>188</v>
      </c>
      <c r="K10" s="51"/>
      <c r="L10" s="336" t="s">
        <v>235</v>
      </c>
      <c r="M10" s="337"/>
      <c r="N10" s="53" t="s">
        <v>185</v>
      </c>
      <c r="O10" s="55"/>
      <c r="P10" s="51"/>
      <c r="Q10" s="336" t="s">
        <v>236</v>
      </c>
      <c r="R10" s="337"/>
      <c r="S10" s="53" t="s">
        <v>185</v>
      </c>
      <c r="T10" s="54">
        <v>40</v>
      </c>
      <c r="U10" s="52"/>
    </row>
    <row r="11" spans="1:21" x14ac:dyDescent="0.25">
      <c r="A11" s="50"/>
      <c r="B11" s="342" t="s">
        <v>192</v>
      </c>
      <c r="C11" s="343"/>
      <c r="D11" s="343"/>
      <c r="E11" s="344"/>
      <c r="F11" s="51"/>
      <c r="G11" s="342" t="s">
        <v>192</v>
      </c>
      <c r="H11" s="343"/>
      <c r="I11" s="343"/>
      <c r="J11" s="344"/>
      <c r="K11" s="51"/>
      <c r="L11" s="342" t="s">
        <v>192</v>
      </c>
      <c r="M11" s="343"/>
      <c r="N11" s="343"/>
      <c r="O11" s="344"/>
      <c r="P11" s="51"/>
      <c r="Q11" s="342" t="s">
        <v>192</v>
      </c>
      <c r="R11" s="343"/>
      <c r="S11" s="343"/>
      <c r="T11" s="344"/>
      <c r="U11" s="52"/>
    </row>
    <row r="12" spans="1:21" x14ac:dyDescent="0.25">
      <c r="A12" s="50"/>
      <c r="B12" s="336" t="s">
        <v>193</v>
      </c>
      <c r="C12" s="337"/>
      <c r="D12" s="56" t="s">
        <v>194</v>
      </c>
      <c r="E12" s="57">
        <f>CEILING(0.4*D8,2.5)</f>
        <v>40</v>
      </c>
      <c r="F12" s="51"/>
      <c r="G12" s="336" t="s">
        <v>193</v>
      </c>
      <c r="H12" s="337"/>
      <c r="I12" s="56" t="s">
        <v>194</v>
      </c>
      <c r="J12" s="57">
        <f>CEILING(0.4*I8,2.5)</f>
        <v>40</v>
      </c>
      <c r="K12" s="51"/>
      <c r="L12" s="336" t="s">
        <v>193</v>
      </c>
      <c r="M12" s="337"/>
      <c r="N12" s="56" t="s">
        <v>194</v>
      </c>
      <c r="O12" s="57">
        <f>CEILING(0.4*N8,2.5)</f>
        <v>40</v>
      </c>
      <c r="P12" s="51"/>
      <c r="Q12" s="336" t="s">
        <v>193</v>
      </c>
      <c r="R12" s="337"/>
      <c r="S12" s="56" t="s">
        <v>194</v>
      </c>
      <c r="T12" s="57">
        <f>CEILING(0.4*S8,2.5)</f>
        <v>40</v>
      </c>
      <c r="U12" s="52"/>
    </row>
    <row r="13" spans="1:21" x14ac:dyDescent="0.25">
      <c r="A13" s="50"/>
      <c r="B13" s="336" t="s">
        <v>193</v>
      </c>
      <c r="C13" s="337"/>
      <c r="D13" s="56" t="s">
        <v>194</v>
      </c>
      <c r="E13" s="57">
        <f>CEILING(0.5*D8,2.5)</f>
        <v>50</v>
      </c>
      <c r="F13" s="51"/>
      <c r="G13" s="336" t="s">
        <v>193</v>
      </c>
      <c r="H13" s="337"/>
      <c r="I13" s="56" t="s">
        <v>194</v>
      </c>
      <c r="J13" s="57">
        <f>CEILING(0.5*I8,2.5)</f>
        <v>50</v>
      </c>
      <c r="K13" s="51"/>
      <c r="L13" s="336" t="s">
        <v>193</v>
      </c>
      <c r="M13" s="337"/>
      <c r="N13" s="56" t="s">
        <v>194</v>
      </c>
      <c r="O13" s="57">
        <f>CEILING(0.5*N8,2.5)</f>
        <v>50</v>
      </c>
      <c r="P13" s="51"/>
      <c r="Q13" s="336" t="s">
        <v>193</v>
      </c>
      <c r="R13" s="337"/>
      <c r="S13" s="56" t="s">
        <v>194</v>
      </c>
      <c r="T13" s="57">
        <f>CEILING(0.5*S8,2.5)</f>
        <v>50</v>
      </c>
      <c r="U13" s="52"/>
    </row>
    <row r="14" spans="1:21" x14ac:dyDescent="0.25">
      <c r="A14" s="50"/>
      <c r="B14" s="336" t="s">
        <v>193</v>
      </c>
      <c r="C14" s="337"/>
      <c r="D14" s="56" t="s">
        <v>195</v>
      </c>
      <c r="E14" s="57">
        <f>CEILING(0.6*D8,2.5)</f>
        <v>60</v>
      </c>
      <c r="F14" s="51"/>
      <c r="G14" s="336" t="s">
        <v>193</v>
      </c>
      <c r="H14" s="337"/>
      <c r="I14" s="56" t="s">
        <v>195</v>
      </c>
      <c r="J14" s="57">
        <f>CEILING(0.6*I8,2.5)</f>
        <v>60</v>
      </c>
      <c r="K14" s="51"/>
      <c r="L14" s="336" t="s">
        <v>193</v>
      </c>
      <c r="M14" s="337"/>
      <c r="N14" s="56" t="s">
        <v>195</v>
      </c>
      <c r="O14" s="57">
        <f>CEILING(0.6*N8,2.5)</f>
        <v>60</v>
      </c>
      <c r="P14" s="51"/>
      <c r="Q14" s="336" t="s">
        <v>193</v>
      </c>
      <c r="R14" s="337"/>
      <c r="S14" s="56" t="s">
        <v>195</v>
      </c>
      <c r="T14" s="57">
        <f>CEILING(0.6*S8,2.5)</f>
        <v>60</v>
      </c>
      <c r="U14" s="52"/>
    </row>
    <row r="15" spans="1:21" x14ac:dyDescent="0.25">
      <c r="A15" s="50"/>
      <c r="B15" s="342" t="s">
        <v>196</v>
      </c>
      <c r="C15" s="343"/>
      <c r="D15" s="343"/>
      <c r="E15" s="344"/>
      <c r="F15" s="51"/>
      <c r="G15" s="342" t="s">
        <v>196</v>
      </c>
      <c r="H15" s="343"/>
      <c r="I15" s="343"/>
      <c r="J15" s="344"/>
      <c r="K15" s="51"/>
      <c r="L15" s="342" t="s">
        <v>196</v>
      </c>
      <c r="M15" s="343"/>
      <c r="N15" s="343"/>
      <c r="O15" s="344"/>
      <c r="P15" s="51"/>
      <c r="Q15" s="342" t="s">
        <v>196</v>
      </c>
      <c r="R15" s="343"/>
      <c r="S15" s="343"/>
      <c r="T15" s="344"/>
      <c r="U15" s="52"/>
    </row>
    <row r="16" spans="1:21" x14ac:dyDescent="0.25">
      <c r="A16" s="50"/>
      <c r="B16" s="345" t="s">
        <v>197</v>
      </c>
      <c r="C16" s="346"/>
      <c r="D16" s="58" t="s">
        <v>194</v>
      </c>
      <c r="E16" s="59">
        <f>CEILING(0.65*D8,2.5)</f>
        <v>65</v>
      </c>
      <c r="F16" s="51"/>
      <c r="G16" s="345" t="s">
        <v>199</v>
      </c>
      <c r="H16" s="346"/>
      <c r="I16" s="58" t="s">
        <v>194</v>
      </c>
      <c r="J16" s="59">
        <f>CEILING(0.65*I8,2.5)</f>
        <v>65</v>
      </c>
      <c r="K16" s="51"/>
      <c r="L16" s="345" t="s">
        <v>200</v>
      </c>
      <c r="M16" s="346"/>
      <c r="N16" s="58" t="s">
        <v>194</v>
      </c>
      <c r="O16" s="59">
        <f>CEILING(0.65*N8,2.5)</f>
        <v>65</v>
      </c>
      <c r="P16" s="51"/>
      <c r="Q16" s="345" t="s">
        <v>201</v>
      </c>
      <c r="R16" s="346"/>
      <c r="S16" s="58" t="s">
        <v>194</v>
      </c>
      <c r="T16" s="59">
        <f>CEILING(0.65*S8,2.5)</f>
        <v>65</v>
      </c>
      <c r="U16" s="52"/>
    </row>
    <row r="17" spans="1:21" x14ac:dyDescent="0.25">
      <c r="A17" s="50"/>
      <c r="B17" s="345" t="s">
        <v>197</v>
      </c>
      <c r="C17" s="346"/>
      <c r="D17" s="58" t="s">
        <v>194</v>
      </c>
      <c r="E17" s="59">
        <f>CEILING(0.65*D8,2.5)</f>
        <v>65</v>
      </c>
      <c r="F17" s="51"/>
      <c r="G17" s="345" t="s">
        <v>199</v>
      </c>
      <c r="H17" s="346"/>
      <c r="I17" s="58" t="s">
        <v>194</v>
      </c>
      <c r="J17" s="59">
        <f>CEILING(0.65*I8,2.5)</f>
        <v>65</v>
      </c>
      <c r="K17" s="51"/>
      <c r="L17" s="345" t="s">
        <v>200</v>
      </c>
      <c r="M17" s="346"/>
      <c r="N17" s="58" t="s">
        <v>194</v>
      </c>
      <c r="O17" s="59">
        <f>CEILING(0.65*N8,2.5)</f>
        <v>65</v>
      </c>
      <c r="P17" s="51"/>
      <c r="Q17" s="345" t="s">
        <v>201</v>
      </c>
      <c r="R17" s="346"/>
      <c r="S17" s="58" t="s">
        <v>194</v>
      </c>
      <c r="T17" s="59">
        <f>CEILING(0.65*S8,2.5)</f>
        <v>65</v>
      </c>
      <c r="U17" s="52"/>
    </row>
    <row r="18" spans="1:21" x14ac:dyDescent="0.25">
      <c r="A18" s="50"/>
      <c r="B18" s="345" t="s">
        <v>197</v>
      </c>
      <c r="C18" s="346"/>
      <c r="D18" s="58" t="s">
        <v>194</v>
      </c>
      <c r="E18" s="59">
        <f>CEILING(0.75*D8,2.5)</f>
        <v>75</v>
      </c>
      <c r="F18" s="51"/>
      <c r="G18" s="345" t="s">
        <v>199</v>
      </c>
      <c r="H18" s="346"/>
      <c r="I18" s="58" t="s">
        <v>194</v>
      </c>
      <c r="J18" s="59">
        <f>CEILING(0.75*I8,2.5)</f>
        <v>75</v>
      </c>
      <c r="K18" s="51"/>
      <c r="L18" s="345" t="s">
        <v>200</v>
      </c>
      <c r="M18" s="346"/>
      <c r="N18" s="58" t="s">
        <v>194</v>
      </c>
      <c r="O18" s="59">
        <f>CEILING(0.75*N8,2.5)</f>
        <v>75</v>
      </c>
      <c r="P18" s="51"/>
      <c r="Q18" s="345" t="s">
        <v>201</v>
      </c>
      <c r="R18" s="346"/>
      <c r="S18" s="58" t="s">
        <v>194</v>
      </c>
      <c r="T18" s="59">
        <f>CEILING(0.75*S8,2.5)</f>
        <v>75</v>
      </c>
      <c r="U18" s="52"/>
    </row>
    <row r="19" spans="1:21" x14ac:dyDescent="0.25">
      <c r="A19" s="50"/>
      <c r="B19" s="373" t="s">
        <v>197</v>
      </c>
      <c r="C19" s="374"/>
      <c r="D19" s="58" t="s">
        <v>194</v>
      </c>
      <c r="E19" s="59">
        <f>CEILING(0.75*D8,2.5)</f>
        <v>75</v>
      </c>
      <c r="F19" s="51"/>
      <c r="G19" s="373" t="s">
        <v>199</v>
      </c>
      <c r="H19" s="374"/>
      <c r="I19" s="58" t="s">
        <v>194</v>
      </c>
      <c r="J19" s="59">
        <f>CEILING(0.75*I8,2.5)</f>
        <v>75</v>
      </c>
      <c r="K19" s="51"/>
      <c r="L19" s="373" t="s">
        <v>200</v>
      </c>
      <c r="M19" s="374"/>
      <c r="N19" s="58" t="s">
        <v>194</v>
      </c>
      <c r="O19" s="59">
        <f>CEILING(0.75*N8,2.5)</f>
        <v>75</v>
      </c>
      <c r="P19" s="51"/>
      <c r="Q19" s="373" t="s">
        <v>201</v>
      </c>
      <c r="R19" s="374"/>
      <c r="S19" s="58" t="s">
        <v>194</v>
      </c>
      <c r="T19" s="59">
        <f>CEILING(0.75*S8,2.5)</f>
        <v>75</v>
      </c>
      <c r="U19" s="52"/>
    </row>
    <row r="20" spans="1:21" x14ac:dyDescent="0.25">
      <c r="A20" s="50"/>
      <c r="B20" s="345" t="s">
        <v>197</v>
      </c>
      <c r="C20" s="346"/>
      <c r="D20" s="58" t="s">
        <v>237</v>
      </c>
      <c r="E20" s="59">
        <f>CEILING(0.85*D8,2.5)</f>
        <v>85</v>
      </c>
      <c r="F20" s="51"/>
      <c r="G20" s="345" t="s">
        <v>199</v>
      </c>
      <c r="H20" s="346"/>
      <c r="I20" s="58" t="s">
        <v>237</v>
      </c>
      <c r="J20" s="59">
        <f>CEILING(0.85*I8,2.5)</f>
        <v>85</v>
      </c>
      <c r="K20" s="51"/>
      <c r="L20" s="345" t="s">
        <v>200</v>
      </c>
      <c r="M20" s="346"/>
      <c r="N20" s="58" t="s">
        <v>237</v>
      </c>
      <c r="O20" s="59">
        <f>CEILING(0.85*N8,2.5)</f>
        <v>85</v>
      </c>
      <c r="P20" s="51"/>
      <c r="Q20" s="345" t="s">
        <v>201</v>
      </c>
      <c r="R20" s="346"/>
      <c r="S20" s="58" t="s">
        <v>237</v>
      </c>
      <c r="T20" s="59">
        <f>CEILING(0.85*S8,2.5)</f>
        <v>85</v>
      </c>
      <c r="U20" s="52"/>
    </row>
    <row r="21" spans="1:21" x14ac:dyDescent="0.25">
      <c r="A21" s="50"/>
      <c r="B21" s="342" t="s">
        <v>204</v>
      </c>
      <c r="C21" s="343"/>
      <c r="D21" s="343"/>
      <c r="E21" s="344"/>
      <c r="F21" s="51"/>
      <c r="G21" s="342" t="s">
        <v>204</v>
      </c>
      <c r="H21" s="343"/>
      <c r="I21" s="343"/>
      <c r="J21" s="344"/>
      <c r="K21" s="51"/>
      <c r="L21" s="342" t="s">
        <v>204</v>
      </c>
      <c r="M21" s="343"/>
      <c r="N21" s="343"/>
      <c r="O21" s="344"/>
      <c r="P21" s="51"/>
      <c r="Q21" s="342" t="s">
        <v>204</v>
      </c>
      <c r="R21" s="343"/>
      <c r="S21" s="343"/>
      <c r="T21" s="344"/>
      <c r="U21" s="52"/>
    </row>
    <row r="22" spans="1:21" x14ac:dyDescent="0.25">
      <c r="A22" s="50"/>
      <c r="B22" s="345" t="s">
        <v>238</v>
      </c>
      <c r="C22" s="346"/>
      <c r="D22" s="58" t="s">
        <v>206</v>
      </c>
      <c r="E22" s="60"/>
      <c r="F22" s="51"/>
      <c r="G22" s="345" t="s">
        <v>239</v>
      </c>
      <c r="H22" s="346"/>
      <c r="I22" s="58" t="s">
        <v>206</v>
      </c>
      <c r="J22" s="60"/>
      <c r="K22" s="51"/>
      <c r="L22" s="345" t="s">
        <v>240</v>
      </c>
      <c r="M22" s="346"/>
      <c r="N22" s="58" t="s">
        <v>206</v>
      </c>
      <c r="O22" s="60"/>
      <c r="P22" s="51"/>
      <c r="Q22" s="345" t="s">
        <v>241</v>
      </c>
      <c r="R22" s="346"/>
      <c r="S22" s="58" t="s">
        <v>206</v>
      </c>
      <c r="T22" s="60"/>
      <c r="U22" s="52"/>
    </row>
    <row r="23" spans="1:21" x14ac:dyDescent="0.25">
      <c r="A23" s="50"/>
      <c r="B23" s="336" t="s">
        <v>242</v>
      </c>
      <c r="C23" s="337"/>
      <c r="D23" s="56" t="s">
        <v>206</v>
      </c>
      <c r="E23" s="61"/>
      <c r="F23" s="51"/>
      <c r="G23" s="336" t="s">
        <v>243</v>
      </c>
      <c r="H23" s="337"/>
      <c r="I23" s="56" t="s">
        <v>206</v>
      </c>
      <c r="J23" s="61"/>
      <c r="K23" s="51"/>
      <c r="L23" s="336" t="s">
        <v>244</v>
      </c>
      <c r="M23" s="337"/>
      <c r="N23" s="56" t="s">
        <v>206</v>
      </c>
      <c r="O23" s="61"/>
      <c r="P23" s="51"/>
      <c r="Q23" s="336" t="s">
        <v>245</v>
      </c>
      <c r="R23" s="337"/>
      <c r="S23" s="56" t="s">
        <v>206</v>
      </c>
      <c r="T23" s="61"/>
      <c r="U23" s="52"/>
    </row>
    <row r="24" spans="1:21" x14ac:dyDescent="0.25">
      <c r="A24" s="50"/>
      <c r="B24" s="336" t="s">
        <v>246</v>
      </c>
      <c r="C24" s="337"/>
      <c r="D24" s="56" t="s">
        <v>206</v>
      </c>
      <c r="E24" s="61"/>
      <c r="F24" s="51"/>
      <c r="G24" s="336" t="s">
        <v>247</v>
      </c>
      <c r="H24" s="337"/>
      <c r="I24" s="56" t="s">
        <v>248</v>
      </c>
      <c r="J24" s="61"/>
      <c r="K24" s="51"/>
      <c r="L24" s="336" t="s">
        <v>249</v>
      </c>
      <c r="M24" s="337"/>
      <c r="N24" s="56" t="s">
        <v>206</v>
      </c>
      <c r="O24" s="61" t="s">
        <v>250</v>
      </c>
      <c r="P24" s="51"/>
      <c r="Q24" s="336" t="s">
        <v>251</v>
      </c>
      <c r="R24" s="337"/>
      <c r="S24" s="56" t="s">
        <v>213</v>
      </c>
      <c r="T24" s="61" t="s">
        <v>186</v>
      </c>
      <c r="U24" s="52"/>
    </row>
    <row r="25" spans="1:21" x14ac:dyDescent="0.25">
      <c r="A25" s="50"/>
      <c r="B25" s="336" t="s">
        <v>252</v>
      </c>
      <c r="C25" s="337"/>
      <c r="D25" s="56" t="s">
        <v>248</v>
      </c>
      <c r="E25" s="61"/>
      <c r="F25" s="51"/>
      <c r="G25" s="336" t="s">
        <v>253</v>
      </c>
      <c r="H25" s="337"/>
      <c r="I25" s="56" t="s">
        <v>206</v>
      </c>
      <c r="J25" s="61"/>
      <c r="K25" s="51"/>
      <c r="L25" s="336" t="s">
        <v>254</v>
      </c>
      <c r="M25" s="337"/>
      <c r="N25" s="56">
        <v>4</v>
      </c>
      <c r="O25" s="61" t="s">
        <v>222</v>
      </c>
      <c r="P25" s="51"/>
      <c r="Q25" s="336" t="s">
        <v>219</v>
      </c>
      <c r="R25" s="337"/>
      <c r="S25" s="56" t="s">
        <v>206</v>
      </c>
      <c r="T25" s="61" t="s">
        <v>186</v>
      </c>
      <c r="U25" s="52"/>
    </row>
    <row r="26" spans="1:21" ht="22.5" customHeight="1" thickBot="1" x14ac:dyDescent="0.3">
      <c r="A26" s="50"/>
      <c r="B26" s="338" t="s">
        <v>255</v>
      </c>
      <c r="C26" s="339"/>
      <c r="D26" s="62">
        <v>4</v>
      </c>
      <c r="E26" s="63" t="s">
        <v>256</v>
      </c>
      <c r="F26" s="51"/>
      <c r="G26" s="340" t="s">
        <v>225</v>
      </c>
      <c r="H26" s="341"/>
      <c r="I26" s="62" t="s">
        <v>213</v>
      </c>
      <c r="J26" s="63"/>
      <c r="K26" s="51"/>
      <c r="L26" s="340" t="s">
        <v>226</v>
      </c>
      <c r="M26" s="341"/>
      <c r="N26" s="62">
        <v>4</v>
      </c>
      <c r="O26" s="63" t="s">
        <v>227</v>
      </c>
      <c r="P26" s="51"/>
      <c r="Q26" s="340" t="s">
        <v>228</v>
      </c>
      <c r="R26" s="341"/>
      <c r="S26" s="62" t="s">
        <v>213</v>
      </c>
      <c r="T26" s="63"/>
      <c r="U26" s="52"/>
    </row>
    <row r="27" spans="1:21" x14ac:dyDescent="0.25">
      <c r="A27" s="50"/>
      <c r="B27" s="51"/>
      <c r="C27" s="51"/>
      <c r="D27" s="51"/>
      <c r="E27" s="51"/>
      <c r="F27" s="51"/>
      <c r="G27" s="51"/>
      <c r="H27" s="51"/>
      <c r="I27" s="51"/>
      <c r="J27" s="51"/>
      <c r="K27" s="51"/>
      <c r="L27" s="51"/>
      <c r="M27" s="51"/>
      <c r="N27" s="51"/>
      <c r="O27" s="51"/>
      <c r="P27" s="51"/>
      <c r="Q27" s="51"/>
      <c r="R27" s="51"/>
      <c r="S27" s="51"/>
      <c r="T27" s="51"/>
      <c r="U27" s="52"/>
    </row>
    <row r="28" spans="1:21" ht="14.4" thickBot="1" x14ac:dyDescent="0.3">
      <c r="A28" s="64"/>
      <c r="B28" s="354" t="s">
        <v>229</v>
      </c>
      <c r="C28" s="354"/>
      <c r="D28" s="354"/>
      <c r="E28" s="354"/>
      <c r="F28" s="65"/>
      <c r="G28" s="65"/>
      <c r="H28" s="65"/>
      <c r="I28" s="65"/>
      <c r="J28" s="65"/>
      <c r="K28" s="65"/>
      <c r="L28" s="65"/>
      <c r="M28" s="65"/>
      <c r="N28" s="65"/>
      <c r="O28" s="65"/>
      <c r="P28" s="65"/>
      <c r="Q28" s="65"/>
      <c r="R28" s="65"/>
      <c r="S28" s="65"/>
      <c r="T28" s="65"/>
      <c r="U28" s="66"/>
    </row>
    <row r="29" spans="1:21" x14ac:dyDescent="0.25">
      <c r="A29" s="64"/>
      <c r="B29" s="350" t="s">
        <v>178</v>
      </c>
      <c r="C29" s="351"/>
      <c r="D29" s="351"/>
      <c r="E29" s="352"/>
      <c r="F29" s="65"/>
      <c r="G29" s="350" t="s">
        <v>179</v>
      </c>
      <c r="H29" s="351"/>
      <c r="I29" s="351"/>
      <c r="J29" s="352"/>
      <c r="K29" s="65"/>
      <c r="L29" s="350" t="s">
        <v>180</v>
      </c>
      <c r="M29" s="351"/>
      <c r="N29" s="351"/>
      <c r="O29" s="352"/>
      <c r="P29" s="65"/>
      <c r="Q29" s="350" t="s">
        <v>181</v>
      </c>
      <c r="R29" s="351"/>
      <c r="S29" s="351"/>
      <c r="T29" s="352"/>
      <c r="U29" s="66"/>
    </row>
    <row r="30" spans="1:21" x14ac:dyDescent="0.25">
      <c r="A30" s="64"/>
      <c r="B30" s="336" t="s">
        <v>182</v>
      </c>
      <c r="C30" s="337"/>
      <c r="D30" s="347">
        <v>100</v>
      </c>
      <c r="E30" s="348"/>
      <c r="F30" s="65"/>
      <c r="G30" s="336" t="s">
        <v>182</v>
      </c>
      <c r="H30" s="337"/>
      <c r="I30" s="347">
        <v>100</v>
      </c>
      <c r="J30" s="348"/>
      <c r="K30" s="65"/>
      <c r="L30" s="336" t="s">
        <v>182</v>
      </c>
      <c r="M30" s="337"/>
      <c r="N30" s="347">
        <v>100</v>
      </c>
      <c r="O30" s="348"/>
      <c r="P30" s="65"/>
      <c r="Q30" s="336" t="s">
        <v>182</v>
      </c>
      <c r="R30" s="337"/>
      <c r="S30" s="347">
        <v>100</v>
      </c>
      <c r="T30" s="348"/>
      <c r="U30" s="66"/>
    </row>
    <row r="31" spans="1:21" x14ac:dyDescent="0.25">
      <c r="A31" s="64"/>
      <c r="B31" s="342" t="s">
        <v>183</v>
      </c>
      <c r="C31" s="343"/>
      <c r="D31" s="343"/>
      <c r="E31" s="344"/>
      <c r="F31" s="65"/>
      <c r="G31" s="342" t="s">
        <v>183</v>
      </c>
      <c r="H31" s="343"/>
      <c r="I31" s="343"/>
      <c r="J31" s="344"/>
      <c r="K31" s="65"/>
      <c r="L31" s="342" t="s">
        <v>183</v>
      </c>
      <c r="M31" s="343"/>
      <c r="N31" s="343"/>
      <c r="O31" s="344"/>
      <c r="P31" s="65"/>
      <c r="Q31" s="342" t="s">
        <v>183</v>
      </c>
      <c r="R31" s="343"/>
      <c r="S31" s="343"/>
      <c r="T31" s="344"/>
      <c r="U31" s="66"/>
    </row>
    <row r="32" spans="1:21" ht="22.5" customHeight="1" x14ac:dyDescent="0.25">
      <c r="A32" s="64"/>
      <c r="B32" s="336" t="s">
        <v>233</v>
      </c>
      <c r="C32" s="337"/>
      <c r="D32" s="53" t="s">
        <v>185</v>
      </c>
      <c r="E32" s="54" t="s">
        <v>186</v>
      </c>
      <c r="F32" s="65"/>
      <c r="G32" s="336" t="s">
        <v>234</v>
      </c>
      <c r="H32" s="337"/>
      <c r="I32" s="53" t="s">
        <v>185</v>
      </c>
      <c r="J32" s="55" t="s">
        <v>188</v>
      </c>
      <c r="K32" s="65"/>
      <c r="L32" s="336" t="s">
        <v>235</v>
      </c>
      <c r="M32" s="337"/>
      <c r="N32" s="53" t="s">
        <v>185</v>
      </c>
      <c r="O32" s="55"/>
      <c r="P32" s="65"/>
      <c r="Q32" s="336" t="s">
        <v>236</v>
      </c>
      <c r="R32" s="337"/>
      <c r="S32" s="53" t="s">
        <v>185</v>
      </c>
      <c r="T32" s="54">
        <v>40</v>
      </c>
      <c r="U32" s="66"/>
    </row>
    <row r="33" spans="1:21" x14ac:dyDescent="0.25">
      <c r="A33" s="64"/>
      <c r="B33" s="342" t="s">
        <v>192</v>
      </c>
      <c r="C33" s="343"/>
      <c r="D33" s="343"/>
      <c r="E33" s="344"/>
      <c r="F33" s="65"/>
      <c r="G33" s="342" t="s">
        <v>192</v>
      </c>
      <c r="H33" s="343"/>
      <c r="I33" s="343"/>
      <c r="J33" s="344"/>
      <c r="K33" s="65"/>
      <c r="L33" s="342" t="s">
        <v>192</v>
      </c>
      <c r="M33" s="343"/>
      <c r="N33" s="343"/>
      <c r="O33" s="344"/>
      <c r="P33" s="65"/>
      <c r="Q33" s="342" t="s">
        <v>192</v>
      </c>
      <c r="R33" s="343"/>
      <c r="S33" s="343"/>
      <c r="T33" s="344"/>
      <c r="U33" s="66"/>
    </row>
    <row r="34" spans="1:21" x14ac:dyDescent="0.25">
      <c r="A34" s="64"/>
      <c r="B34" s="336" t="s">
        <v>193</v>
      </c>
      <c r="C34" s="337"/>
      <c r="D34" s="56" t="s">
        <v>194</v>
      </c>
      <c r="E34" s="57">
        <f>CEILING(0.4*D30,2.5)</f>
        <v>40</v>
      </c>
      <c r="F34" s="65"/>
      <c r="G34" s="336" t="s">
        <v>193</v>
      </c>
      <c r="H34" s="337"/>
      <c r="I34" s="56" t="s">
        <v>194</v>
      </c>
      <c r="J34" s="57">
        <f>CEILING(0.4*I30,2.5)</f>
        <v>40</v>
      </c>
      <c r="K34" s="65"/>
      <c r="L34" s="336" t="s">
        <v>193</v>
      </c>
      <c r="M34" s="337"/>
      <c r="N34" s="56" t="s">
        <v>194</v>
      </c>
      <c r="O34" s="57">
        <f>CEILING(0.4*N30,2.5)</f>
        <v>40</v>
      </c>
      <c r="P34" s="65"/>
      <c r="Q34" s="336" t="s">
        <v>193</v>
      </c>
      <c r="R34" s="337"/>
      <c r="S34" s="56" t="s">
        <v>194</v>
      </c>
      <c r="T34" s="57">
        <f>CEILING(0.4*S30,2.5)</f>
        <v>40</v>
      </c>
      <c r="U34" s="66"/>
    </row>
    <row r="35" spans="1:21" x14ac:dyDescent="0.25">
      <c r="A35" s="64"/>
      <c r="B35" s="336" t="s">
        <v>193</v>
      </c>
      <c r="C35" s="337"/>
      <c r="D35" s="56" t="s">
        <v>194</v>
      </c>
      <c r="E35" s="57">
        <f>CEILING(0.5*D30,2.5)</f>
        <v>50</v>
      </c>
      <c r="F35" s="65"/>
      <c r="G35" s="336" t="s">
        <v>193</v>
      </c>
      <c r="H35" s="337"/>
      <c r="I35" s="56" t="s">
        <v>194</v>
      </c>
      <c r="J35" s="57">
        <f>CEILING(0.5*I30,2.5)</f>
        <v>50</v>
      </c>
      <c r="K35" s="65"/>
      <c r="L35" s="336" t="s">
        <v>193</v>
      </c>
      <c r="M35" s="337"/>
      <c r="N35" s="56" t="s">
        <v>194</v>
      </c>
      <c r="O35" s="57">
        <f>CEILING(0.5*N30,2.5)</f>
        <v>50</v>
      </c>
      <c r="P35" s="65"/>
      <c r="Q35" s="336" t="s">
        <v>193</v>
      </c>
      <c r="R35" s="337"/>
      <c r="S35" s="56" t="s">
        <v>194</v>
      </c>
      <c r="T35" s="57">
        <f>CEILING(0.5*S30,2.5)</f>
        <v>50</v>
      </c>
      <c r="U35" s="66"/>
    </row>
    <row r="36" spans="1:21" x14ac:dyDescent="0.25">
      <c r="A36" s="64"/>
      <c r="B36" s="336" t="s">
        <v>193</v>
      </c>
      <c r="C36" s="337"/>
      <c r="D36" s="56" t="s">
        <v>195</v>
      </c>
      <c r="E36" s="57">
        <f>CEILING(0.6*D30,2.5)</f>
        <v>60</v>
      </c>
      <c r="F36" s="65"/>
      <c r="G36" s="336" t="s">
        <v>193</v>
      </c>
      <c r="H36" s="337"/>
      <c r="I36" s="56" t="s">
        <v>195</v>
      </c>
      <c r="J36" s="57">
        <f>CEILING(0.6*I30,2.5)</f>
        <v>60</v>
      </c>
      <c r="K36" s="65"/>
      <c r="L36" s="336" t="s">
        <v>193</v>
      </c>
      <c r="M36" s="337"/>
      <c r="N36" s="56" t="s">
        <v>195</v>
      </c>
      <c r="O36" s="57">
        <f>CEILING(0.6*N30,2.5)</f>
        <v>60</v>
      </c>
      <c r="P36" s="65"/>
      <c r="Q36" s="336" t="s">
        <v>193</v>
      </c>
      <c r="R36" s="337"/>
      <c r="S36" s="56" t="s">
        <v>195</v>
      </c>
      <c r="T36" s="57">
        <f>CEILING(0.6*S30,2.5)</f>
        <v>60</v>
      </c>
      <c r="U36" s="66"/>
    </row>
    <row r="37" spans="1:21" x14ac:dyDescent="0.25">
      <c r="A37" s="64"/>
      <c r="B37" s="342" t="s">
        <v>196</v>
      </c>
      <c r="C37" s="343"/>
      <c r="D37" s="343"/>
      <c r="E37" s="344"/>
      <c r="F37" s="65"/>
      <c r="G37" s="342" t="s">
        <v>196</v>
      </c>
      <c r="H37" s="343"/>
      <c r="I37" s="343"/>
      <c r="J37" s="344"/>
      <c r="K37" s="65"/>
      <c r="L37" s="342" t="s">
        <v>196</v>
      </c>
      <c r="M37" s="343"/>
      <c r="N37" s="343"/>
      <c r="O37" s="344"/>
      <c r="P37" s="65"/>
      <c r="Q37" s="342" t="s">
        <v>196</v>
      </c>
      <c r="R37" s="343"/>
      <c r="S37" s="343"/>
      <c r="T37" s="344"/>
      <c r="U37" s="66"/>
    </row>
    <row r="38" spans="1:21" x14ac:dyDescent="0.25">
      <c r="A38" s="64"/>
      <c r="B38" s="345" t="s">
        <v>197</v>
      </c>
      <c r="C38" s="346"/>
      <c r="D38" s="58" t="s">
        <v>195</v>
      </c>
      <c r="E38" s="59">
        <f>CEILING(0.7*D30,2.5)</f>
        <v>70</v>
      </c>
      <c r="F38" s="65"/>
      <c r="G38" s="345" t="s">
        <v>199</v>
      </c>
      <c r="H38" s="346"/>
      <c r="I38" s="58" t="s">
        <v>195</v>
      </c>
      <c r="J38" s="59">
        <f>CEILING(0.7*I30,2.5)</f>
        <v>70</v>
      </c>
      <c r="K38" s="65"/>
      <c r="L38" s="345" t="s">
        <v>200</v>
      </c>
      <c r="M38" s="346"/>
      <c r="N38" s="58" t="s">
        <v>195</v>
      </c>
      <c r="O38" s="59">
        <f>CEILING(0.7*N30,2.5)</f>
        <v>70</v>
      </c>
      <c r="P38" s="65"/>
      <c r="Q38" s="345" t="s">
        <v>201</v>
      </c>
      <c r="R38" s="346"/>
      <c r="S38" s="58" t="s">
        <v>195</v>
      </c>
      <c r="T38" s="59">
        <f>CEILING(0.7*S30,2.5)</f>
        <v>70</v>
      </c>
      <c r="U38" s="66"/>
    </row>
    <row r="39" spans="1:21" x14ac:dyDescent="0.25">
      <c r="A39" s="64"/>
      <c r="B39" s="345" t="s">
        <v>197</v>
      </c>
      <c r="C39" s="346"/>
      <c r="D39" s="58" t="s">
        <v>195</v>
      </c>
      <c r="E39" s="59">
        <f>CEILING(0.7*D30,2.5)</f>
        <v>70</v>
      </c>
      <c r="F39" s="65"/>
      <c r="G39" s="345" t="s">
        <v>199</v>
      </c>
      <c r="H39" s="346"/>
      <c r="I39" s="58" t="s">
        <v>195</v>
      </c>
      <c r="J39" s="59">
        <f>CEILING(0.7*I30,2.5)</f>
        <v>70</v>
      </c>
      <c r="K39" s="65"/>
      <c r="L39" s="345" t="s">
        <v>200</v>
      </c>
      <c r="M39" s="346"/>
      <c r="N39" s="58" t="s">
        <v>195</v>
      </c>
      <c r="O39" s="59">
        <f>CEILING(0.7*N30,2.5)</f>
        <v>70</v>
      </c>
      <c r="P39" s="65"/>
      <c r="Q39" s="345" t="s">
        <v>201</v>
      </c>
      <c r="R39" s="346"/>
      <c r="S39" s="58" t="s">
        <v>195</v>
      </c>
      <c r="T39" s="59">
        <f>CEILING(0.7*S30,2.5)</f>
        <v>70</v>
      </c>
      <c r="U39" s="66"/>
    </row>
    <row r="40" spans="1:21" x14ac:dyDescent="0.25">
      <c r="A40" s="64"/>
      <c r="B40" s="345" t="s">
        <v>197</v>
      </c>
      <c r="C40" s="346"/>
      <c r="D40" s="58" t="s">
        <v>195</v>
      </c>
      <c r="E40" s="59">
        <f>CEILING(0.8*D30,2.5)</f>
        <v>80</v>
      </c>
      <c r="F40" s="65"/>
      <c r="G40" s="345" t="s">
        <v>199</v>
      </c>
      <c r="H40" s="346"/>
      <c r="I40" s="58" t="s">
        <v>195</v>
      </c>
      <c r="J40" s="59">
        <f>CEILING(0.8*I30,2.5)</f>
        <v>80</v>
      </c>
      <c r="K40" s="65"/>
      <c r="L40" s="345" t="s">
        <v>200</v>
      </c>
      <c r="M40" s="346"/>
      <c r="N40" s="58" t="s">
        <v>195</v>
      </c>
      <c r="O40" s="59">
        <f>CEILING(0.8*N30,2.5)</f>
        <v>80</v>
      </c>
      <c r="P40" s="65"/>
      <c r="Q40" s="345" t="s">
        <v>201</v>
      </c>
      <c r="R40" s="346"/>
      <c r="S40" s="58" t="s">
        <v>195</v>
      </c>
      <c r="T40" s="59">
        <f>CEILING(0.8*S30,2.5)</f>
        <v>80</v>
      </c>
      <c r="U40" s="66"/>
    </row>
    <row r="41" spans="1:21" x14ac:dyDescent="0.25">
      <c r="A41" s="64"/>
      <c r="B41" s="345" t="s">
        <v>197</v>
      </c>
      <c r="C41" s="346"/>
      <c r="D41" s="58" t="s">
        <v>195</v>
      </c>
      <c r="E41" s="59">
        <f>CEILING(0.8*D30,2.5)</f>
        <v>80</v>
      </c>
      <c r="F41" s="65"/>
      <c r="G41" s="345" t="s">
        <v>199</v>
      </c>
      <c r="H41" s="346"/>
      <c r="I41" s="58" t="s">
        <v>195</v>
      </c>
      <c r="J41" s="59">
        <f>CEILING(0.8*I30,2.5)</f>
        <v>80</v>
      </c>
      <c r="K41" s="65"/>
      <c r="L41" s="345" t="s">
        <v>200</v>
      </c>
      <c r="M41" s="346"/>
      <c r="N41" s="58" t="s">
        <v>195</v>
      </c>
      <c r="O41" s="59">
        <f>CEILING(0.8*N30,2.5)</f>
        <v>80</v>
      </c>
      <c r="P41" s="65"/>
      <c r="Q41" s="345" t="s">
        <v>201</v>
      </c>
      <c r="R41" s="346"/>
      <c r="S41" s="58" t="s">
        <v>195</v>
      </c>
      <c r="T41" s="59">
        <f>CEILING(0.8*S30,2.5)</f>
        <v>80</v>
      </c>
      <c r="U41" s="66"/>
    </row>
    <row r="42" spans="1:21" x14ac:dyDescent="0.25">
      <c r="A42" s="64"/>
      <c r="B42" s="345" t="s">
        <v>197</v>
      </c>
      <c r="C42" s="346"/>
      <c r="D42" s="58" t="s">
        <v>257</v>
      </c>
      <c r="E42" s="59">
        <f>CEILING(0.9*D30,2.5)</f>
        <v>90</v>
      </c>
      <c r="F42" s="65"/>
      <c r="G42" s="345" t="s">
        <v>199</v>
      </c>
      <c r="H42" s="346"/>
      <c r="I42" s="58" t="s">
        <v>257</v>
      </c>
      <c r="J42" s="59">
        <f>CEILING(0.9*I30,2.5)</f>
        <v>90</v>
      </c>
      <c r="K42" s="65"/>
      <c r="L42" s="345" t="s">
        <v>200</v>
      </c>
      <c r="M42" s="346"/>
      <c r="N42" s="58" t="s">
        <v>257</v>
      </c>
      <c r="O42" s="59">
        <f>CEILING(0.9*N30,2.5)</f>
        <v>90</v>
      </c>
      <c r="P42" s="65"/>
      <c r="Q42" s="345" t="s">
        <v>201</v>
      </c>
      <c r="R42" s="346"/>
      <c r="S42" s="58" t="s">
        <v>257</v>
      </c>
      <c r="T42" s="59">
        <f>CEILING(0.9*S30,2.5)</f>
        <v>90</v>
      </c>
      <c r="U42" s="66"/>
    </row>
    <row r="43" spans="1:21" x14ac:dyDescent="0.25">
      <c r="A43" s="64"/>
      <c r="B43" s="342" t="s">
        <v>204</v>
      </c>
      <c r="C43" s="343"/>
      <c r="D43" s="343"/>
      <c r="E43" s="344"/>
      <c r="F43" s="65"/>
      <c r="G43" s="342" t="s">
        <v>204</v>
      </c>
      <c r="H43" s="343"/>
      <c r="I43" s="343"/>
      <c r="J43" s="344"/>
      <c r="K43" s="65"/>
      <c r="L43" s="342" t="s">
        <v>204</v>
      </c>
      <c r="M43" s="343"/>
      <c r="N43" s="343"/>
      <c r="O43" s="344"/>
      <c r="P43" s="65"/>
      <c r="Q43" s="342" t="s">
        <v>204</v>
      </c>
      <c r="R43" s="343"/>
      <c r="S43" s="343"/>
      <c r="T43" s="344"/>
      <c r="U43" s="66"/>
    </row>
    <row r="44" spans="1:21" x14ac:dyDescent="0.25">
      <c r="A44" s="64"/>
      <c r="B44" s="345" t="s">
        <v>238</v>
      </c>
      <c r="C44" s="346"/>
      <c r="D44" s="58" t="s">
        <v>206</v>
      </c>
      <c r="E44" s="60"/>
      <c r="F44" s="65"/>
      <c r="G44" s="345" t="s">
        <v>239</v>
      </c>
      <c r="H44" s="346"/>
      <c r="I44" s="58" t="s">
        <v>206</v>
      </c>
      <c r="J44" s="60"/>
      <c r="K44" s="65"/>
      <c r="L44" s="345" t="s">
        <v>240</v>
      </c>
      <c r="M44" s="346"/>
      <c r="N44" s="58" t="s">
        <v>206</v>
      </c>
      <c r="O44" s="60"/>
      <c r="P44" s="65"/>
      <c r="Q44" s="345" t="s">
        <v>241</v>
      </c>
      <c r="R44" s="346"/>
      <c r="S44" s="58" t="s">
        <v>206</v>
      </c>
      <c r="T44" s="60"/>
      <c r="U44" s="66"/>
    </row>
    <row r="45" spans="1:21" x14ac:dyDescent="0.25">
      <c r="A45" s="64"/>
      <c r="B45" s="336" t="s">
        <v>242</v>
      </c>
      <c r="C45" s="337"/>
      <c r="D45" s="56" t="s">
        <v>206</v>
      </c>
      <c r="E45" s="61"/>
      <c r="F45" s="65"/>
      <c r="G45" s="336" t="s">
        <v>243</v>
      </c>
      <c r="H45" s="337"/>
      <c r="I45" s="56" t="s">
        <v>206</v>
      </c>
      <c r="J45" s="61"/>
      <c r="K45" s="65"/>
      <c r="L45" s="336" t="s">
        <v>244</v>
      </c>
      <c r="M45" s="337"/>
      <c r="N45" s="56" t="s">
        <v>206</v>
      </c>
      <c r="O45" s="61"/>
      <c r="P45" s="65"/>
      <c r="Q45" s="336" t="s">
        <v>245</v>
      </c>
      <c r="R45" s="337"/>
      <c r="S45" s="56" t="s">
        <v>206</v>
      </c>
      <c r="T45" s="61"/>
      <c r="U45" s="66"/>
    </row>
    <row r="46" spans="1:21" x14ac:dyDescent="0.25">
      <c r="A46" s="64"/>
      <c r="B46" s="336" t="s">
        <v>246</v>
      </c>
      <c r="C46" s="337"/>
      <c r="D46" s="56" t="s">
        <v>206</v>
      </c>
      <c r="E46" s="61"/>
      <c r="F46" s="65"/>
      <c r="G46" s="336" t="s">
        <v>247</v>
      </c>
      <c r="H46" s="337"/>
      <c r="I46" s="56" t="s">
        <v>248</v>
      </c>
      <c r="J46" s="61"/>
      <c r="K46" s="65"/>
      <c r="L46" s="336" t="s">
        <v>249</v>
      </c>
      <c r="M46" s="337"/>
      <c r="N46" s="56" t="s">
        <v>206</v>
      </c>
      <c r="O46" s="61" t="s">
        <v>250</v>
      </c>
      <c r="P46" s="65"/>
      <c r="Q46" s="336" t="s">
        <v>251</v>
      </c>
      <c r="R46" s="337"/>
      <c r="S46" s="56" t="s">
        <v>213</v>
      </c>
      <c r="T46" s="61" t="s">
        <v>186</v>
      </c>
      <c r="U46" s="66"/>
    </row>
    <row r="47" spans="1:21" x14ac:dyDescent="0.25">
      <c r="A47" s="64"/>
      <c r="B47" s="336" t="s">
        <v>252</v>
      </c>
      <c r="C47" s="337"/>
      <c r="D47" s="56" t="s">
        <v>248</v>
      </c>
      <c r="E47" s="61"/>
      <c r="F47" s="65"/>
      <c r="G47" s="336" t="s">
        <v>253</v>
      </c>
      <c r="H47" s="337"/>
      <c r="I47" s="56" t="s">
        <v>206</v>
      </c>
      <c r="J47" s="61"/>
      <c r="K47" s="65"/>
      <c r="L47" s="336" t="s">
        <v>254</v>
      </c>
      <c r="M47" s="337"/>
      <c r="N47" s="56">
        <v>4</v>
      </c>
      <c r="O47" s="61" t="s">
        <v>222</v>
      </c>
      <c r="P47" s="65"/>
      <c r="Q47" s="336" t="s">
        <v>219</v>
      </c>
      <c r="R47" s="337"/>
      <c r="S47" s="56" t="s">
        <v>206</v>
      </c>
      <c r="T47" s="61" t="s">
        <v>186</v>
      </c>
      <c r="U47" s="66"/>
    </row>
    <row r="48" spans="1:21" ht="22.5" customHeight="1" thickBot="1" x14ac:dyDescent="0.3">
      <c r="A48" s="64"/>
      <c r="B48" s="338" t="s">
        <v>255</v>
      </c>
      <c r="C48" s="339"/>
      <c r="D48" s="62">
        <v>4</v>
      </c>
      <c r="E48" s="63" t="s">
        <v>256</v>
      </c>
      <c r="F48" s="65"/>
      <c r="G48" s="340" t="s">
        <v>225</v>
      </c>
      <c r="H48" s="341"/>
      <c r="I48" s="62" t="s">
        <v>213</v>
      </c>
      <c r="J48" s="63"/>
      <c r="K48" s="65"/>
      <c r="L48" s="340" t="s">
        <v>226</v>
      </c>
      <c r="M48" s="341"/>
      <c r="N48" s="62">
        <v>4</v>
      </c>
      <c r="O48" s="63" t="s">
        <v>227</v>
      </c>
      <c r="P48" s="65"/>
      <c r="Q48" s="340" t="s">
        <v>228</v>
      </c>
      <c r="R48" s="341"/>
      <c r="S48" s="62" t="s">
        <v>213</v>
      </c>
      <c r="T48" s="63"/>
      <c r="U48" s="66"/>
    </row>
    <row r="49" spans="1:21" x14ac:dyDescent="0.25">
      <c r="A49" s="64"/>
      <c r="B49" s="65"/>
      <c r="C49" s="65"/>
      <c r="D49" s="65"/>
      <c r="E49" s="65"/>
      <c r="F49" s="65"/>
      <c r="G49" s="65"/>
      <c r="H49" s="65"/>
      <c r="I49" s="65"/>
      <c r="J49" s="65"/>
      <c r="K49" s="65"/>
      <c r="L49" s="65"/>
      <c r="M49" s="65"/>
      <c r="N49" s="65"/>
      <c r="O49" s="65"/>
      <c r="P49" s="65"/>
      <c r="Q49" s="65"/>
      <c r="R49" s="65"/>
      <c r="S49" s="65"/>
      <c r="T49" s="65"/>
      <c r="U49" s="66"/>
    </row>
    <row r="50" spans="1:21" ht="14.4" thickBot="1" x14ac:dyDescent="0.3">
      <c r="A50" s="67"/>
      <c r="B50" s="353" t="s">
        <v>230</v>
      </c>
      <c r="C50" s="353"/>
      <c r="D50" s="353"/>
      <c r="E50" s="353"/>
      <c r="F50" s="68"/>
      <c r="G50" s="68"/>
      <c r="H50" s="68"/>
      <c r="I50" s="68"/>
      <c r="J50" s="68"/>
      <c r="K50" s="68"/>
      <c r="L50" s="68"/>
      <c r="M50" s="68"/>
      <c r="N50" s="68"/>
      <c r="O50" s="68"/>
      <c r="P50" s="68"/>
      <c r="Q50" s="68"/>
      <c r="R50" s="68"/>
      <c r="S50" s="68"/>
      <c r="T50" s="68"/>
      <c r="U50" s="69"/>
    </row>
    <row r="51" spans="1:21" x14ac:dyDescent="0.25">
      <c r="A51" s="67"/>
      <c r="B51" s="350" t="s">
        <v>178</v>
      </c>
      <c r="C51" s="351"/>
      <c r="D51" s="351"/>
      <c r="E51" s="352"/>
      <c r="F51" s="68"/>
      <c r="G51" s="350" t="s">
        <v>179</v>
      </c>
      <c r="H51" s="351"/>
      <c r="I51" s="351"/>
      <c r="J51" s="352"/>
      <c r="K51" s="68"/>
      <c r="L51" s="350" t="s">
        <v>180</v>
      </c>
      <c r="M51" s="351"/>
      <c r="N51" s="351"/>
      <c r="O51" s="352"/>
      <c r="P51" s="68"/>
      <c r="Q51" s="350" t="s">
        <v>181</v>
      </c>
      <c r="R51" s="351"/>
      <c r="S51" s="351"/>
      <c r="T51" s="352"/>
      <c r="U51" s="69"/>
    </row>
    <row r="52" spans="1:21" x14ac:dyDescent="0.25">
      <c r="A52" s="67"/>
      <c r="B52" s="336" t="s">
        <v>182</v>
      </c>
      <c r="C52" s="337"/>
      <c r="D52" s="347">
        <v>100</v>
      </c>
      <c r="E52" s="348"/>
      <c r="F52" s="68"/>
      <c r="G52" s="336" t="s">
        <v>182</v>
      </c>
      <c r="H52" s="337"/>
      <c r="I52" s="347">
        <v>100</v>
      </c>
      <c r="J52" s="348"/>
      <c r="K52" s="68"/>
      <c r="L52" s="336" t="s">
        <v>182</v>
      </c>
      <c r="M52" s="337"/>
      <c r="N52" s="347">
        <v>100</v>
      </c>
      <c r="O52" s="348"/>
      <c r="P52" s="68"/>
      <c r="Q52" s="336" t="s">
        <v>182</v>
      </c>
      <c r="R52" s="337"/>
      <c r="S52" s="347">
        <v>100</v>
      </c>
      <c r="T52" s="348"/>
      <c r="U52" s="69"/>
    </row>
    <row r="53" spans="1:21" x14ac:dyDescent="0.25">
      <c r="A53" s="67"/>
      <c r="B53" s="342" t="s">
        <v>183</v>
      </c>
      <c r="C53" s="343"/>
      <c r="D53" s="343"/>
      <c r="E53" s="344"/>
      <c r="F53" s="68"/>
      <c r="G53" s="342" t="s">
        <v>183</v>
      </c>
      <c r="H53" s="343"/>
      <c r="I53" s="343"/>
      <c r="J53" s="344"/>
      <c r="K53" s="68"/>
      <c r="L53" s="342" t="s">
        <v>183</v>
      </c>
      <c r="M53" s="343"/>
      <c r="N53" s="343"/>
      <c r="O53" s="344"/>
      <c r="P53" s="68"/>
      <c r="Q53" s="342" t="s">
        <v>183</v>
      </c>
      <c r="R53" s="343"/>
      <c r="S53" s="343"/>
      <c r="T53" s="344"/>
      <c r="U53" s="69"/>
    </row>
    <row r="54" spans="1:21" x14ac:dyDescent="0.25">
      <c r="A54" s="67"/>
      <c r="B54" s="336" t="s">
        <v>233</v>
      </c>
      <c r="C54" s="337"/>
      <c r="D54" s="53" t="s">
        <v>185</v>
      </c>
      <c r="E54" s="54" t="s">
        <v>186</v>
      </c>
      <c r="F54" s="68"/>
      <c r="G54" s="336" t="s">
        <v>234</v>
      </c>
      <c r="H54" s="337"/>
      <c r="I54" s="53" t="s">
        <v>185</v>
      </c>
      <c r="J54" s="55" t="s">
        <v>188</v>
      </c>
      <c r="K54" s="68"/>
      <c r="L54" s="336" t="s">
        <v>235</v>
      </c>
      <c r="M54" s="337"/>
      <c r="N54" s="53" t="s">
        <v>185</v>
      </c>
      <c r="O54" s="55"/>
      <c r="P54" s="68"/>
      <c r="Q54" s="336" t="s">
        <v>236</v>
      </c>
      <c r="R54" s="337"/>
      <c r="S54" s="53" t="s">
        <v>185</v>
      </c>
      <c r="T54" s="54">
        <v>40</v>
      </c>
      <c r="U54" s="69"/>
    </row>
    <row r="55" spans="1:21" x14ac:dyDescent="0.25">
      <c r="A55" s="67"/>
      <c r="B55" s="342" t="s">
        <v>192</v>
      </c>
      <c r="C55" s="343"/>
      <c r="D55" s="343"/>
      <c r="E55" s="344"/>
      <c r="F55" s="68"/>
      <c r="G55" s="342" t="s">
        <v>192</v>
      </c>
      <c r="H55" s="343"/>
      <c r="I55" s="343"/>
      <c r="J55" s="344"/>
      <c r="K55" s="68"/>
      <c r="L55" s="342" t="s">
        <v>192</v>
      </c>
      <c r="M55" s="343"/>
      <c r="N55" s="343"/>
      <c r="O55" s="344"/>
      <c r="P55" s="68"/>
      <c r="Q55" s="342" t="s">
        <v>192</v>
      </c>
      <c r="R55" s="343"/>
      <c r="S55" s="343"/>
      <c r="T55" s="344"/>
      <c r="U55" s="69"/>
    </row>
    <row r="56" spans="1:21" x14ac:dyDescent="0.25">
      <c r="A56" s="67"/>
      <c r="B56" s="336" t="s">
        <v>193</v>
      </c>
      <c r="C56" s="337"/>
      <c r="D56" s="56" t="s">
        <v>194</v>
      </c>
      <c r="E56" s="57">
        <f>CEILING(0.4*D52,2.5)</f>
        <v>40</v>
      </c>
      <c r="F56" s="68"/>
      <c r="G56" s="336" t="s">
        <v>193</v>
      </c>
      <c r="H56" s="337"/>
      <c r="I56" s="56" t="s">
        <v>194</v>
      </c>
      <c r="J56" s="57">
        <f>CEILING(0.4*I52,2.5)</f>
        <v>40</v>
      </c>
      <c r="K56" s="68"/>
      <c r="L56" s="336" t="s">
        <v>193</v>
      </c>
      <c r="M56" s="337"/>
      <c r="N56" s="56" t="s">
        <v>194</v>
      </c>
      <c r="O56" s="57">
        <f>CEILING(0.4*N52,2.5)</f>
        <v>40</v>
      </c>
      <c r="P56" s="68"/>
      <c r="Q56" s="336" t="s">
        <v>193</v>
      </c>
      <c r="R56" s="337"/>
      <c r="S56" s="56" t="s">
        <v>194</v>
      </c>
      <c r="T56" s="57">
        <f>CEILING(0.4*S52,2.5)</f>
        <v>40</v>
      </c>
      <c r="U56" s="69"/>
    </row>
    <row r="57" spans="1:21" x14ac:dyDescent="0.25">
      <c r="A57" s="67"/>
      <c r="B57" s="336" t="s">
        <v>193</v>
      </c>
      <c r="C57" s="337"/>
      <c r="D57" s="56" t="s">
        <v>194</v>
      </c>
      <c r="E57" s="57">
        <f>CEILING(0.5*D52,2.5)</f>
        <v>50</v>
      </c>
      <c r="F57" s="68"/>
      <c r="G57" s="336" t="s">
        <v>193</v>
      </c>
      <c r="H57" s="337"/>
      <c r="I57" s="56" t="s">
        <v>194</v>
      </c>
      <c r="J57" s="57">
        <f>CEILING(0.5*I52,2.5)</f>
        <v>50</v>
      </c>
      <c r="K57" s="68"/>
      <c r="L57" s="336" t="s">
        <v>193</v>
      </c>
      <c r="M57" s="337"/>
      <c r="N57" s="56" t="s">
        <v>194</v>
      </c>
      <c r="O57" s="57">
        <f>CEILING(0.5*N52,2.5)</f>
        <v>50</v>
      </c>
      <c r="P57" s="68"/>
      <c r="Q57" s="336" t="s">
        <v>193</v>
      </c>
      <c r="R57" s="337"/>
      <c r="S57" s="56" t="s">
        <v>194</v>
      </c>
      <c r="T57" s="57">
        <f>CEILING(0.5*S52,2.5)</f>
        <v>50</v>
      </c>
      <c r="U57" s="69"/>
    </row>
    <row r="58" spans="1:21" x14ac:dyDescent="0.25">
      <c r="A58" s="67"/>
      <c r="B58" s="336" t="s">
        <v>193</v>
      </c>
      <c r="C58" s="337"/>
      <c r="D58" s="56" t="s">
        <v>195</v>
      </c>
      <c r="E58" s="57">
        <f>CEILING(0.6*D52,2.5)</f>
        <v>60</v>
      </c>
      <c r="F58" s="68"/>
      <c r="G58" s="336" t="s">
        <v>193</v>
      </c>
      <c r="H58" s="337"/>
      <c r="I58" s="56" t="s">
        <v>195</v>
      </c>
      <c r="J58" s="57">
        <f>CEILING(0.6*I52,2.5)</f>
        <v>60</v>
      </c>
      <c r="K58" s="68"/>
      <c r="L58" s="336" t="s">
        <v>193</v>
      </c>
      <c r="M58" s="337"/>
      <c r="N58" s="56" t="s">
        <v>195</v>
      </c>
      <c r="O58" s="57">
        <f>CEILING(0.6*N52,2.5)</f>
        <v>60</v>
      </c>
      <c r="P58" s="68"/>
      <c r="Q58" s="336" t="s">
        <v>193</v>
      </c>
      <c r="R58" s="337"/>
      <c r="S58" s="56" t="s">
        <v>195</v>
      </c>
      <c r="T58" s="57">
        <f>CEILING(0.6*S52,2.5)</f>
        <v>60</v>
      </c>
      <c r="U58" s="69"/>
    </row>
    <row r="59" spans="1:21" x14ac:dyDescent="0.25">
      <c r="A59" s="67"/>
      <c r="B59" s="342" t="s">
        <v>196</v>
      </c>
      <c r="C59" s="343"/>
      <c r="D59" s="343"/>
      <c r="E59" s="344"/>
      <c r="F59" s="68"/>
      <c r="G59" s="342" t="s">
        <v>196</v>
      </c>
      <c r="H59" s="343"/>
      <c r="I59" s="343"/>
      <c r="J59" s="344"/>
      <c r="K59" s="68"/>
      <c r="L59" s="342" t="s">
        <v>196</v>
      </c>
      <c r="M59" s="343"/>
      <c r="N59" s="343"/>
      <c r="O59" s="344"/>
      <c r="P59" s="68"/>
      <c r="Q59" s="342" t="s">
        <v>196</v>
      </c>
      <c r="R59" s="343"/>
      <c r="S59" s="343"/>
      <c r="T59" s="344"/>
      <c r="U59" s="69"/>
    </row>
    <row r="60" spans="1:21" x14ac:dyDescent="0.25">
      <c r="A60" s="67"/>
      <c r="B60" s="345" t="s">
        <v>197</v>
      </c>
      <c r="C60" s="346"/>
      <c r="D60" s="58" t="s">
        <v>194</v>
      </c>
      <c r="E60" s="59">
        <f>CEILING(0.75*D52,2.5)</f>
        <v>75</v>
      </c>
      <c r="F60" s="68"/>
      <c r="G60" s="345" t="s">
        <v>199</v>
      </c>
      <c r="H60" s="346"/>
      <c r="I60" s="58" t="s">
        <v>194</v>
      </c>
      <c r="J60" s="59">
        <f>CEILING(0.75*I52,2.5)</f>
        <v>75</v>
      </c>
      <c r="K60" s="68"/>
      <c r="L60" s="345" t="s">
        <v>200</v>
      </c>
      <c r="M60" s="346"/>
      <c r="N60" s="58" t="s">
        <v>194</v>
      </c>
      <c r="O60" s="59">
        <f>CEILING(0.75*N52,2.5)</f>
        <v>75</v>
      </c>
      <c r="P60" s="68"/>
      <c r="Q60" s="345" t="s">
        <v>201</v>
      </c>
      <c r="R60" s="346"/>
      <c r="S60" s="58" t="s">
        <v>194</v>
      </c>
      <c r="T60" s="59">
        <f>CEILING(0.75*S52,2.5)</f>
        <v>75</v>
      </c>
      <c r="U60" s="69"/>
    </row>
    <row r="61" spans="1:21" x14ac:dyDescent="0.25">
      <c r="A61" s="67"/>
      <c r="B61" s="345" t="s">
        <v>197</v>
      </c>
      <c r="C61" s="346"/>
      <c r="D61" s="58" t="s">
        <v>194</v>
      </c>
      <c r="E61" s="59">
        <f>CEILING(0.75*D52,2.5)</f>
        <v>75</v>
      </c>
      <c r="F61" s="68"/>
      <c r="G61" s="345" t="s">
        <v>199</v>
      </c>
      <c r="H61" s="346"/>
      <c r="I61" s="58" t="s">
        <v>194</v>
      </c>
      <c r="J61" s="59">
        <f>CEILING(0.75*I52,2.5)</f>
        <v>75</v>
      </c>
      <c r="K61" s="68"/>
      <c r="L61" s="345" t="s">
        <v>200</v>
      </c>
      <c r="M61" s="346"/>
      <c r="N61" s="58" t="s">
        <v>194</v>
      </c>
      <c r="O61" s="59">
        <f>CEILING(0.75*N52,2.5)</f>
        <v>75</v>
      </c>
      <c r="P61" s="68"/>
      <c r="Q61" s="345" t="s">
        <v>201</v>
      </c>
      <c r="R61" s="346"/>
      <c r="S61" s="58" t="s">
        <v>194</v>
      </c>
      <c r="T61" s="59">
        <f>CEILING(0.75*S52,2.5)</f>
        <v>75</v>
      </c>
      <c r="U61" s="69"/>
    </row>
    <row r="62" spans="1:21" x14ac:dyDescent="0.25">
      <c r="A62" s="67"/>
      <c r="B62" s="345" t="s">
        <v>197</v>
      </c>
      <c r="C62" s="346"/>
      <c r="D62" s="58" t="s">
        <v>195</v>
      </c>
      <c r="E62" s="59">
        <f>CEILING(0.85*D52,2.5)</f>
        <v>85</v>
      </c>
      <c r="F62" s="68"/>
      <c r="G62" s="345" t="s">
        <v>199</v>
      </c>
      <c r="H62" s="346"/>
      <c r="I62" s="58" t="s">
        <v>195</v>
      </c>
      <c r="J62" s="59">
        <f>CEILING(0.85*I52,2.5)</f>
        <v>85</v>
      </c>
      <c r="K62" s="68"/>
      <c r="L62" s="345" t="s">
        <v>200</v>
      </c>
      <c r="M62" s="346"/>
      <c r="N62" s="58" t="s">
        <v>195</v>
      </c>
      <c r="O62" s="59">
        <f>CEILING(0.85*N52,2.5)</f>
        <v>85</v>
      </c>
      <c r="P62" s="68"/>
      <c r="Q62" s="345" t="s">
        <v>201</v>
      </c>
      <c r="R62" s="346"/>
      <c r="S62" s="58" t="s">
        <v>195</v>
      </c>
      <c r="T62" s="59">
        <f>CEILING(0.85*S52,2.5)</f>
        <v>85</v>
      </c>
      <c r="U62" s="69"/>
    </row>
    <row r="63" spans="1:21" x14ac:dyDescent="0.25">
      <c r="A63" s="67"/>
      <c r="B63" s="345" t="s">
        <v>197</v>
      </c>
      <c r="C63" s="346"/>
      <c r="D63" s="58" t="s">
        <v>195</v>
      </c>
      <c r="E63" s="59">
        <f>CEILING(0.85*D52,2.5)</f>
        <v>85</v>
      </c>
      <c r="F63" s="68"/>
      <c r="G63" s="345" t="s">
        <v>199</v>
      </c>
      <c r="H63" s="346"/>
      <c r="I63" s="58" t="s">
        <v>195</v>
      </c>
      <c r="J63" s="59">
        <f>CEILING(0.85*I52,2.5)</f>
        <v>85</v>
      </c>
      <c r="K63" s="68"/>
      <c r="L63" s="345" t="s">
        <v>200</v>
      </c>
      <c r="M63" s="346"/>
      <c r="N63" s="58" t="s">
        <v>195</v>
      </c>
      <c r="O63" s="59">
        <f>CEILING(0.85*N52,2.5)</f>
        <v>85</v>
      </c>
      <c r="P63" s="68"/>
      <c r="Q63" s="345" t="s">
        <v>201</v>
      </c>
      <c r="R63" s="346"/>
      <c r="S63" s="58" t="s">
        <v>195</v>
      </c>
      <c r="T63" s="59">
        <f>CEILING(0.85*S52,2.5)</f>
        <v>85</v>
      </c>
      <c r="U63" s="69"/>
    </row>
    <row r="64" spans="1:21" x14ac:dyDescent="0.25">
      <c r="A64" s="67"/>
      <c r="B64" s="345" t="s">
        <v>197</v>
      </c>
      <c r="C64" s="346"/>
      <c r="D64" s="58" t="s">
        <v>258</v>
      </c>
      <c r="E64" s="59">
        <f>CEILING(0.95*D52,2.5)</f>
        <v>95</v>
      </c>
      <c r="F64" s="68"/>
      <c r="G64" s="345" t="s">
        <v>199</v>
      </c>
      <c r="H64" s="346"/>
      <c r="I64" s="58" t="s">
        <v>258</v>
      </c>
      <c r="J64" s="59">
        <f>CEILING(0.95*I52,2.5)</f>
        <v>95</v>
      </c>
      <c r="K64" s="68"/>
      <c r="L64" s="345" t="s">
        <v>200</v>
      </c>
      <c r="M64" s="346"/>
      <c r="N64" s="58" t="s">
        <v>258</v>
      </c>
      <c r="O64" s="59">
        <f>CEILING(0.95*N52,2.5)</f>
        <v>95</v>
      </c>
      <c r="P64" s="68"/>
      <c r="Q64" s="345" t="s">
        <v>201</v>
      </c>
      <c r="R64" s="346"/>
      <c r="S64" s="58" t="s">
        <v>258</v>
      </c>
      <c r="T64" s="59">
        <f>CEILING(0.95*S52,2.5)</f>
        <v>95</v>
      </c>
      <c r="U64" s="69"/>
    </row>
    <row r="65" spans="1:21" x14ac:dyDescent="0.25">
      <c r="A65" s="67"/>
      <c r="B65" s="342" t="s">
        <v>204</v>
      </c>
      <c r="C65" s="343"/>
      <c r="D65" s="343"/>
      <c r="E65" s="344"/>
      <c r="F65" s="68"/>
      <c r="G65" s="342" t="s">
        <v>204</v>
      </c>
      <c r="H65" s="343"/>
      <c r="I65" s="343"/>
      <c r="J65" s="344"/>
      <c r="K65" s="68"/>
      <c r="L65" s="342" t="s">
        <v>204</v>
      </c>
      <c r="M65" s="343"/>
      <c r="N65" s="343"/>
      <c r="O65" s="344"/>
      <c r="P65" s="68"/>
      <c r="Q65" s="342" t="s">
        <v>204</v>
      </c>
      <c r="R65" s="343"/>
      <c r="S65" s="343"/>
      <c r="T65" s="344"/>
      <c r="U65" s="69"/>
    </row>
    <row r="66" spans="1:21" x14ac:dyDescent="0.25">
      <c r="A66" s="67"/>
      <c r="B66" s="345" t="s">
        <v>238</v>
      </c>
      <c r="C66" s="346"/>
      <c r="D66" s="58" t="s">
        <v>206</v>
      </c>
      <c r="E66" s="60"/>
      <c r="F66" s="68"/>
      <c r="G66" s="345" t="s">
        <v>239</v>
      </c>
      <c r="H66" s="346"/>
      <c r="I66" s="58" t="s">
        <v>206</v>
      </c>
      <c r="J66" s="60"/>
      <c r="K66" s="68"/>
      <c r="L66" s="345" t="s">
        <v>240</v>
      </c>
      <c r="M66" s="346"/>
      <c r="N66" s="58" t="s">
        <v>206</v>
      </c>
      <c r="O66" s="60"/>
      <c r="P66" s="68"/>
      <c r="Q66" s="345" t="s">
        <v>241</v>
      </c>
      <c r="R66" s="346"/>
      <c r="S66" s="58" t="s">
        <v>206</v>
      </c>
      <c r="T66" s="60"/>
      <c r="U66" s="69"/>
    </row>
    <row r="67" spans="1:21" x14ac:dyDescent="0.25">
      <c r="A67" s="67"/>
      <c r="B67" s="336" t="s">
        <v>242</v>
      </c>
      <c r="C67" s="337"/>
      <c r="D67" s="56" t="s">
        <v>206</v>
      </c>
      <c r="E67" s="61"/>
      <c r="F67" s="68"/>
      <c r="G67" s="336" t="s">
        <v>243</v>
      </c>
      <c r="H67" s="337"/>
      <c r="I67" s="56" t="s">
        <v>206</v>
      </c>
      <c r="J67" s="61"/>
      <c r="K67" s="68"/>
      <c r="L67" s="336" t="s">
        <v>244</v>
      </c>
      <c r="M67" s="337"/>
      <c r="N67" s="56" t="s">
        <v>206</v>
      </c>
      <c r="O67" s="61"/>
      <c r="P67" s="68"/>
      <c r="Q67" s="336" t="s">
        <v>245</v>
      </c>
      <c r="R67" s="337"/>
      <c r="S67" s="56" t="s">
        <v>206</v>
      </c>
      <c r="T67" s="61"/>
      <c r="U67" s="69"/>
    </row>
    <row r="68" spans="1:21" x14ac:dyDescent="0.25">
      <c r="A68" s="67"/>
      <c r="B68" s="336" t="s">
        <v>246</v>
      </c>
      <c r="C68" s="337"/>
      <c r="D68" s="56" t="s">
        <v>206</v>
      </c>
      <c r="E68" s="61"/>
      <c r="F68" s="68"/>
      <c r="G68" s="336" t="s">
        <v>247</v>
      </c>
      <c r="H68" s="337"/>
      <c r="I68" s="56" t="s">
        <v>248</v>
      </c>
      <c r="J68" s="61"/>
      <c r="K68" s="68"/>
      <c r="L68" s="336" t="s">
        <v>249</v>
      </c>
      <c r="M68" s="337"/>
      <c r="N68" s="56" t="s">
        <v>206</v>
      </c>
      <c r="O68" s="61" t="s">
        <v>250</v>
      </c>
      <c r="P68" s="68"/>
      <c r="Q68" s="336" t="s">
        <v>251</v>
      </c>
      <c r="R68" s="337"/>
      <c r="S68" s="56" t="s">
        <v>213</v>
      </c>
      <c r="T68" s="61" t="s">
        <v>186</v>
      </c>
      <c r="U68" s="69"/>
    </row>
    <row r="69" spans="1:21" x14ac:dyDescent="0.25">
      <c r="A69" s="67"/>
      <c r="B69" s="336" t="s">
        <v>252</v>
      </c>
      <c r="C69" s="337"/>
      <c r="D69" s="56" t="s">
        <v>248</v>
      </c>
      <c r="E69" s="61"/>
      <c r="F69" s="68"/>
      <c r="G69" s="336" t="s">
        <v>253</v>
      </c>
      <c r="H69" s="337"/>
      <c r="I69" s="56" t="s">
        <v>206</v>
      </c>
      <c r="J69" s="61"/>
      <c r="K69" s="68"/>
      <c r="L69" s="336" t="s">
        <v>254</v>
      </c>
      <c r="M69" s="337"/>
      <c r="N69" s="56">
        <v>4</v>
      </c>
      <c r="O69" s="61" t="s">
        <v>222</v>
      </c>
      <c r="P69" s="68"/>
      <c r="Q69" s="336" t="s">
        <v>219</v>
      </c>
      <c r="R69" s="337"/>
      <c r="S69" s="56" t="s">
        <v>206</v>
      </c>
      <c r="T69" s="61" t="s">
        <v>186</v>
      </c>
      <c r="U69" s="69"/>
    </row>
    <row r="70" spans="1:21" ht="27" customHeight="1" thickBot="1" x14ac:dyDescent="0.3">
      <c r="A70" s="67"/>
      <c r="B70" s="338" t="s">
        <v>255</v>
      </c>
      <c r="C70" s="339"/>
      <c r="D70" s="62">
        <v>4</v>
      </c>
      <c r="E70" s="63" t="s">
        <v>256</v>
      </c>
      <c r="F70" s="68"/>
      <c r="G70" s="340" t="s">
        <v>225</v>
      </c>
      <c r="H70" s="341"/>
      <c r="I70" s="62" t="s">
        <v>213</v>
      </c>
      <c r="J70" s="63"/>
      <c r="K70" s="68"/>
      <c r="L70" s="340" t="s">
        <v>226</v>
      </c>
      <c r="M70" s="341"/>
      <c r="N70" s="62">
        <v>4</v>
      </c>
      <c r="O70" s="63" t="s">
        <v>227</v>
      </c>
      <c r="P70" s="68"/>
      <c r="Q70" s="340" t="s">
        <v>228</v>
      </c>
      <c r="R70" s="341"/>
      <c r="S70" s="62" t="s">
        <v>213</v>
      </c>
      <c r="T70" s="63"/>
      <c r="U70" s="69"/>
    </row>
    <row r="71" spans="1:21" x14ac:dyDescent="0.25">
      <c r="A71" s="67"/>
      <c r="B71" s="68"/>
      <c r="C71" s="68"/>
      <c r="D71" s="68"/>
      <c r="E71" s="68"/>
      <c r="F71" s="68"/>
      <c r="G71" s="68"/>
      <c r="H71" s="68"/>
      <c r="I71" s="68"/>
      <c r="J71" s="68"/>
      <c r="K71" s="68"/>
      <c r="L71" s="68"/>
      <c r="M71" s="68"/>
      <c r="N71" s="68"/>
      <c r="O71" s="68"/>
      <c r="P71" s="68"/>
      <c r="Q71" s="68"/>
      <c r="R71" s="68"/>
      <c r="S71" s="68"/>
      <c r="T71" s="68"/>
      <c r="U71" s="69"/>
    </row>
    <row r="72" spans="1:21" ht="14.4" thickBot="1" x14ac:dyDescent="0.3">
      <c r="A72" s="70"/>
      <c r="B72" s="349" t="s">
        <v>231</v>
      </c>
      <c r="C72" s="349"/>
      <c r="D72" s="349"/>
      <c r="E72" s="71"/>
      <c r="F72" s="71"/>
      <c r="G72" s="71"/>
      <c r="H72" s="71"/>
      <c r="I72" s="71"/>
      <c r="J72" s="71"/>
      <c r="K72" s="71"/>
      <c r="L72" s="71"/>
      <c r="M72" s="71"/>
      <c r="N72" s="71"/>
      <c r="O72" s="71"/>
      <c r="P72" s="71"/>
      <c r="Q72" s="71"/>
      <c r="R72" s="71"/>
      <c r="S72" s="71"/>
      <c r="T72" s="71"/>
      <c r="U72" s="72"/>
    </row>
    <row r="73" spans="1:21" x14ac:dyDescent="0.25">
      <c r="A73" s="70"/>
      <c r="B73" s="350" t="s">
        <v>178</v>
      </c>
      <c r="C73" s="351"/>
      <c r="D73" s="351"/>
      <c r="E73" s="352"/>
      <c r="F73" s="71"/>
      <c r="G73" s="350" t="s">
        <v>179</v>
      </c>
      <c r="H73" s="351"/>
      <c r="I73" s="351"/>
      <c r="J73" s="352"/>
      <c r="K73" s="71"/>
      <c r="L73" s="350" t="s">
        <v>180</v>
      </c>
      <c r="M73" s="351"/>
      <c r="N73" s="351"/>
      <c r="O73" s="352"/>
      <c r="P73" s="71"/>
      <c r="Q73" s="350" t="s">
        <v>181</v>
      </c>
      <c r="R73" s="351"/>
      <c r="S73" s="351"/>
      <c r="T73" s="352"/>
      <c r="U73" s="72"/>
    </row>
    <row r="74" spans="1:21" x14ac:dyDescent="0.25">
      <c r="A74" s="70"/>
      <c r="B74" s="336" t="s">
        <v>182</v>
      </c>
      <c r="C74" s="337"/>
      <c r="D74" s="347">
        <v>100</v>
      </c>
      <c r="E74" s="348"/>
      <c r="F74" s="71"/>
      <c r="G74" s="336" t="s">
        <v>182</v>
      </c>
      <c r="H74" s="337"/>
      <c r="I74" s="347">
        <v>100</v>
      </c>
      <c r="J74" s="348"/>
      <c r="K74" s="71"/>
      <c r="L74" s="336" t="s">
        <v>182</v>
      </c>
      <c r="M74" s="337"/>
      <c r="N74" s="347">
        <v>100</v>
      </c>
      <c r="O74" s="348"/>
      <c r="P74" s="71"/>
      <c r="Q74" s="336" t="s">
        <v>182</v>
      </c>
      <c r="R74" s="337"/>
      <c r="S74" s="347">
        <v>100</v>
      </c>
      <c r="T74" s="348"/>
      <c r="U74" s="72"/>
    </row>
    <row r="75" spans="1:21" x14ac:dyDescent="0.25">
      <c r="A75" s="70"/>
      <c r="B75" s="342" t="s">
        <v>183</v>
      </c>
      <c r="C75" s="343"/>
      <c r="D75" s="343"/>
      <c r="E75" s="344"/>
      <c r="F75" s="71"/>
      <c r="G75" s="342" t="s">
        <v>183</v>
      </c>
      <c r="H75" s="343"/>
      <c r="I75" s="343"/>
      <c r="J75" s="344"/>
      <c r="K75" s="71"/>
      <c r="L75" s="342" t="s">
        <v>183</v>
      </c>
      <c r="M75" s="343"/>
      <c r="N75" s="343"/>
      <c r="O75" s="344"/>
      <c r="P75" s="71"/>
      <c r="Q75" s="342" t="s">
        <v>183</v>
      </c>
      <c r="R75" s="343"/>
      <c r="S75" s="343"/>
      <c r="T75" s="344"/>
      <c r="U75" s="72"/>
    </row>
    <row r="76" spans="1:21" ht="25.5" customHeight="1" x14ac:dyDescent="0.25">
      <c r="A76" s="70"/>
      <c r="B76" s="336" t="s">
        <v>233</v>
      </c>
      <c r="C76" s="337"/>
      <c r="D76" s="53" t="s">
        <v>185</v>
      </c>
      <c r="E76" s="54" t="s">
        <v>186</v>
      </c>
      <c r="F76" s="71"/>
      <c r="G76" s="336" t="s">
        <v>234</v>
      </c>
      <c r="H76" s="337"/>
      <c r="I76" s="53" t="s">
        <v>185</v>
      </c>
      <c r="J76" s="55" t="s">
        <v>188</v>
      </c>
      <c r="K76" s="71"/>
      <c r="L76" s="336" t="s">
        <v>235</v>
      </c>
      <c r="M76" s="337"/>
      <c r="N76" s="53" t="s">
        <v>185</v>
      </c>
      <c r="O76" s="55"/>
      <c r="P76" s="71"/>
      <c r="Q76" s="336" t="s">
        <v>236</v>
      </c>
      <c r="R76" s="337"/>
      <c r="S76" s="53" t="s">
        <v>185</v>
      </c>
      <c r="T76" s="54">
        <v>40</v>
      </c>
      <c r="U76" s="72"/>
    </row>
    <row r="77" spans="1:21" x14ac:dyDescent="0.25">
      <c r="A77" s="70"/>
      <c r="B77" s="342" t="s">
        <v>192</v>
      </c>
      <c r="C77" s="343"/>
      <c r="D77" s="343"/>
      <c r="E77" s="344"/>
      <c r="F77" s="71"/>
      <c r="G77" s="342" t="s">
        <v>192</v>
      </c>
      <c r="H77" s="343"/>
      <c r="I77" s="343"/>
      <c r="J77" s="344"/>
      <c r="K77" s="71"/>
      <c r="L77" s="342" t="s">
        <v>192</v>
      </c>
      <c r="M77" s="343"/>
      <c r="N77" s="343"/>
      <c r="O77" s="344"/>
      <c r="P77" s="71"/>
      <c r="Q77" s="342" t="s">
        <v>192</v>
      </c>
      <c r="R77" s="343"/>
      <c r="S77" s="343"/>
      <c r="T77" s="344"/>
      <c r="U77" s="72"/>
    </row>
    <row r="78" spans="1:21" x14ac:dyDescent="0.25">
      <c r="A78" s="70"/>
      <c r="B78" s="336"/>
      <c r="C78" s="337"/>
      <c r="D78" s="56"/>
      <c r="E78" s="61"/>
      <c r="F78" s="71"/>
      <c r="G78" s="336"/>
      <c r="H78" s="337"/>
      <c r="I78" s="56"/>
      <c r="J78" s="61"/>
      <c r="K78" s="71"/>
      <c r="L78" s="336"/>
      <c r="M78" s="337"/>
      <c r="N78" s="56"/>
      <c r="O78" s="61"/>
      <c r="P78" s="71"/>
      <c r="Q78" s="336"/>
      <c r="R78" s="337"/>
      <c r="S78" s="56"/>
      <c r="T78" s="61"/>
      <c r="U78" s="72"/>
    </row>
    <row r="79" spans="1:21" x14ac:dyDescent="0.25">
      <c r="A79" s="70"/>
      <c r="B79" s="336"/>
      <c r="C79" s="337"/>
      <c r="D79" s="56"/>
      <c r="E79" s="61"/>
      <c r="F79" s="71"/>
      <c r="G79" s="336"/>
      <c r="H79" s="337"/>
      <c r="I79" s="56"/>
      <c r="J79" s="61"/>
      <c r="K79" s="71"/>
      <c r="L79" s="336"/>
      <c r="M79" s="337"/>
      <c r="N79" s="56"/>
      <c r="O79" s="61"/>
      <c r="P79" s="71"/>
      <c r="Q79" s="336"/>
      <c r="R79" s="337"/>
      <c r="S79" s="56"/>
      <c r="T79" s="61"/>
      <c r="U79" s="72"/>
    </row>
    <row r="80" spans="1:21" x14ac:dyDescent="0.25">
      <c r="A80" s="70"/>
      <c r="B80" s="336"/>
      <c r="C80" s="337"/>
      <c r="D80" s="56"/>
      <c r="E80" s="61"/>
      <c r="F80" s="71"/>
      <c r="G80" s="336"/>
      <c r="H80" s="337"/>
      <c r="I80" s="56"/>
      <c r="J80" s="61"/>
      <c r="K80" s="71"/>
      <c r="L80" s="336"/>
      <c r="M80" s="337"/>
      <c r="N80" s="56"/>
      <c r="O80" s="61"/>
      <c r="P80" s="71"/>
      <c r="Q80" s="336"/>
      <c r="R80" s="337"/>
      <c r="S80" s="56"/>
      <c r="T80" s="61"/>
      <c r="U80" s="72"/>
    </row>
    <row r="81" spans="1:21" x14ac:dyDescent="0.25">
      <c r="A81" s="70"/>
      <c r="B81" s="342" t="s">
        <v>196</v>
      </c>
      <c r="C81" s="343"/>
      <c r="D81" s="343"/>
      <c r="E81" s="344"/>
      <c r="F81" s="71"/>
      <c r="G81" s="342" t="s">
        <v>196</v>
      </c>
      <c r="H81" s="343"/>
      <c r="I81" s="343"/>
      <c r="J81" s="344"/>
      <c r="K81" s="71"/>
      <c r="L81" s="342" t="s">
        <v>196</v>
      </c>
      <c r="M81" s="343"/>
      <c r="N81" s="343"/>
      <c r="O81" s="344"/>
      <c r="P81" s="71"/>
      <c r="Q81" s="342" t="s">
        <v>196</v>
      </c>
      <c r="R81" s="343"/>
      <c r="S81" s="343"/>
      <c r="T81" s="344"/>
      <c r="U81" s="72"/>
    </row>
    <row r="82" spans="1:21" x14ac:dyDescent="0.25">
      <c r="A82" s="70"/>
      <c r="B82" s="345" t="s">
        <v>197</v>
      </c>
      <c r="C82" s="346"/>
      <c r="D82" s="58" t="s">
        <v>194</v>
      </c>
      <c r="E82" s="59">
        <f>CEILING(0.4*D74,2.5)</f>
        <v>40</v>
      </c>
      <c r="F82" s="71"/>
      <c r="G82" s="345" t="s">
        <v>199</v>
      </c>
      <c r="H82" s="346"/>
      <c r="I82" s="58" t="s">
        <v>194</v>
      </c>
      <c r="J82" s="59">
        <f>CEILING(0.4*I74,2.5)</f>
        <v>40</v>
      </c>
      <c r="K82" s="71"/>
      <c r="L82" s="345" t="s">
        <v>200</v>
      </c>
      <c r="M82" s="346"/>
      <c r="N82" s="58" t="s">
        <v>194</v>
      </c>
      <c r="O82" s="59">
        <f>CEILING(0.4*N74,2.5)</f>
        <v>40</v>
      </c>
      <c r="P82" s="71"/>
      <c r="Q82" s="345" t="s">
        <v>201</v>
      </c>
      <c r="R82" s="346"/>
      <c r="S82" s="58" t="s">
        <v>194</v>
      </c>
      <c r="T82" s="59">
        <f>CEILING(0.4*S74,2.5)</f>
        <v>40</v>
      </c>
      <c r="U82" s="72"/>
    </row>
    <row r="83" spans="1:21" x14ac:dyDescent="0.25">
      <c r="A83" s="70"/>
      <c r="B83" s="345" t="s">
        <v>197</v>
      </c>
      <c r="C83" s="346"/>
      <c r="D83" s="58" t="s">
        <v>194</v>
      </c>
      <c r="E83" s="59">
        <f>CEILING(0.4*D74,2.5)</f>
        <v>40</v>
      </c>
      <c r="F83" s="71"/>
      <c r="G83" s="345" t="s">
        <v>199</v>
      </c>
      <c r="H83" s="346"/>
      <c r="I83" s="58" t="s">
        <v>194</v>
      </c>
      <c r="J83" s="59">
        <f>CEILING(0.4*I74,2.5)</f>
        <v>40</v>
      </c>
      <c r="K83" s="71"/>
      <c r="L83" s="345" t="s">
        <v>200</v>
      </c>
      <c r="M83" s="346"/>
      <c r="N83" s="58" t="s">
        <v>194</v>
      </c>
      <c r="O83" s="59">
        <f>CEILING(0.4*N74,2.5)</f>
        <v>40</v>
      </c>
      <c r="P83" s="71"/>
      <c r="Q83" s="345" t="s">
        <v>201</v>
      </c>
      <c r="R83" s="346"/>
      <c r="S83" s="58" t="s">
        <v>194</v>
      </c>
      <c r="T83" s="59">
        <f>CEILING(0.4*S74,2.5)</f>
        <v>40</v>
      </c>
      <c r="U83" s="72"/>
    </row>
    <row r="84" spans="1:21" x14ac:dyDescent="0.25">
      <c r="A84" s="70"/>
      <c r="B84" s="345" t="s">
        <v>197</v>
      </c>
      <c r="C84" s="346"/>
      <c r="D84" s="58" t="s">
        <v>194</v>
      </c>
      <c r="E84" s="59">
        <f>CEILING(0.5*D74,2.5)</f>
        <v>50</v>
      </c>
      <c r="F84" s="71"/>
      <c r="G84" s="345" t="s">
        <v>199</v>
      </c>
      <c r="H84" s="346"/>
      <c r="I84" s="58" t="s">
        <v>194</v>
      </c>
      <c r="J84" s="59">
        <f>CEILING(0.5*I74,2.5)</f>
        <v>50</v>
      </c>
      <c r="K84" s="71"/>
      <c r="L84" s="345" t="s">
        <v>200</v>
      </c>
      <c r="M84" s="346"/>
      <c r="N84" s="58" t="s">
        <v>194</v>
      </c>
      <c r="O84" s="59">
        <f>CEILING(0.5*N74,2.5)</f>
        <v>50</v>
      </c>
      <c r="P84" s="71"/>
      <c r="Q84" s="345" t="s">
        <v>201</v>
      </c>
      <c r="R84" s="346"/>
      <c r="S84" s="58" t="s">
        <v>194</v>
      </c>
      <c r="T84" s="59">
        <f>CEILING(0.5*S74,2.5)</f>
        <v>50</v>
      </c>
      <c r="U84" s="72"/>
    </row>
    <row r="85" spans="1:21" x14ac:dyDescent="0.25">
      <c r="A85" s="70"/>
      <c r="B85" s="345" t="s">
        <v>197</v>
      </c>
      <c r="C85" s="346"/>
      <c r="D85" s="58" t="s">
        <v>194</v>
      </c>
      <c r="E85" s="59">
        <f>CEILING(0.5*D74,2.5)</f>
        <v>50</v>
      </c>
      <c r="F85" s="71"/>
      <c r="G85" s="345" t="s">
        <v>199</v>
      </c>
      <c r="H85" s="346"/>
      <c r="I85" s="58" t="s">
        <v>194</v>
      </c>
      <c r="J85" s="59">
        <f>CEILING(0.5*I74,2.5)</f>
        <v>50</v>
      </c>
      <c r="K85" s="71"/>
      <c r="L85" s="345" t="s">
        <v>200</v>
      </c>
      <c r="M85" s="346"/>
      <c r="N85" s="58" t="s">
        <v>194</v>
      </c>
      <c r="O85" s="59">
        <f>CEILING(0.5*N74,2.5)</f>
        <v>50</v>
      </c>
      <c r="P85" s="71"/>
      <c r="Q85" s="345" t="s">
        <v>201</v>
      </c>
      <c r="R85" s="346"/>
      <c r="S85" s="58" t="s">
        <v>194</v>
      </c>
      <c r="T85" s="59">
        <f>CEILING(0.5*S74,2.5)</f>
        <v>50</v>
      </c>
      <c r="U85" s="72"/>
    </row>
    <row r="86" spans="1:21" x14ac:dyDescent="0.25">
      <c r="A86" s="70"/>
      <c r="B86" s="345" t="s">
        <v>197</v>
      </c>
      <c r="C86" s="346"/>
      <c r="D86" s="58" t="s">
        <v>237</v>
      </c>
      <c r="E86" s="59">
        <f>CEILING(0.6*D74,2.5)</f>
        <v>60</v>
      </c>
      <c r="F86" s="71"/>
      <c r="G86" s="345" t="s">
        <v>199</v>
      </c>
      <c r="H86" s="346"/>
      <c r="I86" s="58" t="s">
        <v>237</v>
      </c>
      <c r="J86" s="59">
        <f>CEILING(0.6*I74,2.5)</f>
        <v>60</v>
      </c>
      <c r="K86" s="71"/>
      <c r="L86" s="345" t="s">
        <v>200</v>
      </c>
      <c r="M86" s="346"/>
      <c r="N86" s="58" t="s">
        <v>237</v>
      </c>
      <c r="O86" s="59">
        <f>CEILING(0.6*N74,2.5)</f>
        <v>60</v>
      </c>
      <c r="P86" s="71"/>
      <c r="Q86" s="345" t="s">
        <v>201</v>
      </c>
      <c r="R86" s="346"/>
      <c r="S86" s="58" t="s">
        <v>237</v>
      </c>
      <c r="T86" s="59">
        <f>CEILING(0.6*S74,2.5)</f>
        <v>60</v>
      </c>
      <c r="U86" s="72"/>
    </row>
    <row r="87" spans="1:21" x14ac:dyDescent="0.25">
      <c r="A87" s="70"/>
      <c r="B87" s="342" t="s">
        <v>204</v>
      </c>
      <c r="C87" s="343"/>
      <c r="D87" s="343"/>
      <c r="E87" s="344"/>
      <c r="F87" s="71"/>
      <c r="G87" s="342" t="s">
        <v>204</v>
      </c>
      <c r="H87" s="343"/>
      <c r="I87" s="343"/>
      <c r="J87" s="344"/>
      <c r="K87" s="71"/>
      <c r="L87" s="342" t="s">
        <v>204</v>
      </c>
      <c r="M87" s="343"/>
      <c r="N87" s="343"/>
      <c r="O87" s="344"/>
      <c r="P87" s="71"/>
      <c r="Q87" s="342" t="s">
        <v>204</v>
      </c>
      <c r="R87" s="343"/>
      <c r="S87" s="343"/>
      <c r="T87" s="344"/>
      <c r="U87" s="72"/>
    </row>
    <row r="88" spans="1:21" x14ac:dyDescent="0.25">
      <c r="A88" s="70"/>
      <c r="B88" s="345" t="s">
        <v>238</v>
      </c>
      <c r="C88" s="346"/>
      <c r="D88" s="58" t="s">
        <v>206</v>
      </c>
      <c r="E88" s="60"/>
      <c r="F88" s="71"/>
      <c r="G88" s="345" t="s">
        <v>239</v>
      </c>
      <c r="H88" s="346"/>
      <c r="I88" s="58" t="s">
        <v>206</v>
      </c>
      <c r="J88" s="60"/>
      <c r="K88" s="71"/>
      <c r="L88" s="345" t="s">
        <v>240</v>
      </c>
      <c r="M88" s="346"/>
      <c r="N88" s="58" t="s">
        <v>206</v>
      </c>
      <c r="O88" s="60"/>
      <c r="P88" s="71"/>
      <c r="Q88" s="345" t="s">
        <v>241</v>
      </c>
      <c r="R88" s="346"/>
      <c r="S88" s="58" t="s">
        <v>206</v>
      </c>
      <c r="T88" s="60"/>
      <c r="U88" s="72"/>
    </row>
    <row r="89" spans="1:21" x14ac:dyDescent="0.25">
      <c r="A89" s="70"/>
      <c r="B89" s="336" t="s">
        <v>242</v>
      </c>
      <c r="C89" s="337"/>
      <c r="D89" s="56" t="s">
        <v>206</v>
      </c>
      <c r="E89" s="61"/>
      <c r="F89" s="71"/>
      <c r="G89" s="336" t="s">
        <v>243</v>
      </c>
      <c r="H89" s="337"/>
      <c r="I89" s="56" t="s">
        <v>206</v>
      </c>
      <c r="J89" s="61"/>
      <c r="K89" s="71"/>
      <c r="L89" s="336" t="s">
        <v>244</v>
      </c>
      <c r="M89" s="337"/>
      <c r="N89" s="56" t="s">
        <v>206</v>
      </c>
      <c r="O89" s="61"/>
      <c r="P89" s="71"/>
      <c r="Q89" s="336" t="s">
        <v>245</v>
      </c>
      <c r="R89" s="337"/>
      <c r="S89" s="56" t="s">
        <v>206</v>
      </c>
      <c r="T89" s="61"/>
      <c r="U89" s="72"/>
    </row>
    <row r="90" spans="1:21" ht="29.25" customHeight="1" x14ac:dyDescent="0.25">
      <c r="A90" s="70"/>
      <c r="B90" s="336" t="s">
        <v>246</v>
      </c>
      <c r="C90" s="337"/>
      <c r="D90" s="56" t="s">
        <v>206</v>
      </c>
      <c r="E90" s="61"/>
      <c r="F90" s="71"/>
      <c r="G90" s="336" t="s">
        <v>247</v>
      </c>
      <c r="H90" s="337"/>
      <c r="I90" s="56" t="s">
        <v>248</v>
      </c>
      <c r="J90" s="61"/>
      <c r="K90" s="71"/>
      <c r="L90" s="336" t="s">
        <v>249</v>
      </c>
      <c r="M90" s="337"/>
      <c r="N90" s="56" t="s">
        <v>206</v>
      </c>
      <c r="O90" s="61" t="s">
        <v>250</v>
      </c>
      <c r="P90" s="71"/>
      <c r="Q90" s="336" t="s">
        <v>251</v>
      </c>
      <c r="R90" s="337"/>
      <c r="S90" s="56" t="s">
        <v>213</v>
      </c>
      <c r="T90" s="61" t="s">
        <v>186</v>
      </c>
      <c r="U90" s="72"/>
    </row>
    <row r="91" spans="1:21" x14ac:dyDescent="0.25">
      <c r="A91" s="70"/>
      <c r="B91" s="336" t="s">
        <v>252</v>
      </c>
      <c r="C91" s="337"/>
      <c r="D91" s="56" t="s">
        <v>248</v>
      </c>
      <c r="E91" s="61"/>
      <c r="F91" s="71"/>
      <c r="G91" s="336" t="s">
        <v>253</v>
      </c>
      <c r="H91" s="337"/>
      <c r="I91" s="56" t="s">
        <v>206</v>
      </c>
      <c r="J91" s="61"/>
      <c r="K91" s="71"/>
      <c r="L91" s="336" t="s">
        <v>254</v>
      </c>
      <c r="M91" s="337"/>
      <c r="N91" s="56">
        <v>4</v>
      </c>
      <c r="O91" s="61" t="s">
        <v>222</v>
      </c>
      <c r="P91" s="71"/>
      <c r="Q91" s="336" t="s">
        <v>219</v>
      </c>
      <c r="R91" s="337"/>
      <c r="S91" s="56" t="s">
        <v>206</v>
      </c>
      <c r="T91" s="61" t="s">
        <v>186</v>
      </c>
      <c r="U91" s="72"/>
    </row>
    <row r="92" spans="1:21" ht="14.4" thickBot="1" x14ac:dyDescent="0.3">
      <c r="A92" s="70"/>
      <c r="B92" s="338" t="s">
        <v>255</v>
      </c>
      <c r="C92" s="339"/>
      <c r="D92" s="62">
        <v>4</v>
      </c>
      <c r="E92" s="63" t="s">
        <v>256</v>
      </c>
      <c r="F92" s="71"/>
      <c r="G92" s="340" t="s">
        <v>225</v>
      </c>
      <c r="H92" s="341"/>
      <c r="I92" s="62" t="s">
        <v>213</v>
      </c>
      <c r="J92" s="63"/>
      <c r="K92" s="71"/>
      <c r="L92" s="340" t="s">
        <v>226</v>
      </c>
      <c r="M92" s="341"/>
      <c r="N92" s="62">
        <v>4</v>
      </c>
      <c r="O92" s="63" t="s">
        <v>227</v>
      </c>
      <c r="P92" s="71"/>
      <c r="Q92" s="340" t="s">
        <v>228</v>
      </c>
      <c r="R92" s="341"/>
      <c r="S92" s="62" t="s">
        <v>213</v>
      </c>
      <c r="T92" s="63"/>
      <c r="U92" s="72"/>
    </row>
    <row r="93" spans="1:21" ht="14.4" thickBot="1" x14ac:dyDescent="0.3">
      <c r="A93" s="73"/>
      <c r="B93" s="74"/>
      <c r="C93" s="74"/>
      <c r="D93" s="74"/>
      <c r="E93" s="74"/>
      <c r="F93" s="74"/>
      <c r="G93" s="74"/>
      <c r="H93" s="74"/>
      <c r="I93" s="74"/>
      <c r="J93" s="74"/>
      <c r="K93" s="74"/>
      <c r="L93" s="74"/>
      <c r="M93" s="74"/>
      <c r="N93" s="74"/>
      <c r="O93" s="74"/>
      <c r="P93" s="74"/>
      <c r="Q93" s="74"/>
      <c r="R93" s="74"/>
      <c r="S93" s="74"/>
      <c r="T93" s="74"/>
      <c r="U93" s="75"/>
    </row>
  </sheetData>
  <mergeCells count="341">
    <mergeCell ref="B6:E6"/>
    <mergeCell ref="B13:C13"/>
    <mergeCell ref="G13:H13"/>
    <mergeCell ref="L13:M13"/>
    <mergeCell ref="Q13:R13"/>
    <mergeCell ref="B14:C14"/>
    <mergeCell ref="G14:H14"/>
    <mergeCell ref="B12:C12"/>
    <mergeCell ref="G12:H12"/>
    <mergeCell ref="L12:M12"/>
    <mergeCell ref="Q12:R12"/>
    <mergeCell ref="L10:M10"/>
    <mergeCell ref="Q10:R10"/>
    <mergeCell ref="B11:E11"/>
    <mergeCell ref="G11:J11"/>
    <mergeCell ref="L11:O11"/>
    <mergeCell ref="Q11:T11"/>
    <mergeCell ref="N8:O8"/>
    <mergeCell ref="Q8:R8"/>
    <mergeCell ref="S8:T8"/>
    <mergeCell ref="B9:E9"/>
    <mergeCell ref="G9:J9"/>
    <mergeCell ref="L9:O9"/>
    <mergeCell ref="Q9:T9"/>
    <mergeCell ref="G22:H22"/>
    <mergeCell ref="L22:M22"/>
    <mergeCell ref="Q22:R22"/>
    <mergeCell ref="B19:C19"/>
    <mergeCell ref="G19:H19"/>
    <mergeCell ref="L19:M19"/>
    <mergeCell ref="Q19:R19"/>
    <mergeCell ref="B20:C20"/>
    <mergeCell ref="G20:H20"/>
    <mergeCell ref="B39:C39"/>
    <mergeCell ref="G39:H39"/>
    <mergeCell ref="L39:M39"/>
    <mergeCell ref="Q39:R39"/>
    <mergeCell ref="B40:C40"/>
    <mergeCell ref="G40:H40"/>
    <mergeCell ref="L40:M40"/>
    <mergeCell ref="Q40:R40"/>
    <mergeCell ref="B38:C38"/>
    <mergeCell ref="G38:H38"/>
    <mergeCell ref="L38:M38"/>
    <mergeCell ref="Q38:R38"/>
    <mergeCell ref="G46:H46"/>
    <mergeCell ref="L46:M46"/>
    <mergeCell ref="Q46:R46"/>
    <mergeCell ref="B44:C44"/>
    <mergeCell ref="G44:H44"/>
    <mergeCell ref="L44:M44"/>
    <mergeCell ref="Q44:R44"/>
    <mergeCell ref="B41:C41"/>
    <mergeCell ref="G41:H41"/>
    <mergeCell ref="L41:M41"/>
    <mergeCell ref="Q41:R41"/>
    <mergeCell ref="B42:C42"/>
    <mergeCell ref="G42:H42"/>
    <mergeCell ref="B57:C57"/>
    <mergeCell ref="G57:H57"/>
    <mergeCell ref="L57:M57"/>
    <mergeCell ref="Q57:R57"/>
    <mergeCell ref="B58:C58"/>
    <mergeCell ref="G58:H58"/>
    <mergeCell ref="B56:C56"/>
    <mergeCell ref="G56:H56"/>
    <mergeCell ref="L56:M56"/>
    <mergeCell ref="Q56:R56"/>
    <mergeCell ref="L58:M58"/>
    <mergeCell ref="Q58:R58"/>
    <mergeCell ref="B66:C66"/>
    <mergeCell ref="G66:H66"/>
    <mergeCell ref="L66:M66"/>
    <mergeCell ref="Q66:R66"/>
    <mergeCell ref="B63:C63"/>
    <mergeCell ref="G63:H63"/>
    <mergeCell ref="L63:M63"/>
    <mergeCell ref="Q63:R63"/>
    <mergeCell ref="B64:C64"/>
    <mergeCell ref="G64:H64"/>
    <mergeCell ref="L64:M64"/>
    <mergeCell ref="Q64:R64"/>
    <mergeCell ref="B65:E65"/>
    <mergeCell ref="G65:J65"/>
    <mergeCell ref="L65:O65"/>
    <mergeCell ref="Q65:T65"/>
    <mergeCell ref="B69:C69"/>
    <mergeCell ref="G69:H69"/>
    <mergeCell ref="L69:M69"/>
    <mergeCell ref="Q69:R69"/>
    <mergeCell ref="B70:C70"/>
    <mergeCell ref="B67:C67"/>
    <mergeCell ref="G67:H67"/>
    <mergeCell ref="L67:M67"/>
    <mergeCell ref="Q67:R67"/>
    <mergeCell ref="B68:C68"/>
    <mergeCell ref="G68:H68"/>
    <mergeCell ref="L68:M68"/>
    <mergeCell ref="Q68:R68"/>
    <mergeCell ref="B84:C84"/>
    <mergeCell ref="G84:H84"/>
    <mergeCell ref="L84:M84"/>
    <mergeCell ref="Q84:R84"/>
    <mergeCell ref="B82:C82"/>
    <mergeCell ref="G82:H82"/>
    <mergeCell ref="L82:M82"/>
    <mergeCell ref="Q82:R82"/>
    <mergeCell ref="B79:C79"/>
    <mergeCell ref="G79:H79"/>
    <mergeCell ref="L79:M79"/>
    <mergeCell ref="Q79:R79"/>
    <mergeCell ref="B80:C80"/>
    <mergeCell ref="G80:H80"/>
    <mergeCell ref="L80:M80"/>
    <mergeCell ref="Q80:R80"/>
    <mergeCell ref="B81:E81"/>
    <mergeCell ref="G81:J81"/>
    <mergeCell ref="L81:O81"/>
    <mergeCell ref="Q81:T81"/>
    <mergeCell ref="A4:U5"/>
    <mergeCell ref="B7:E7"/>
    <mergeCell ref="G7:J7"/>
    <mergeCell ref="L7:O7"/>
    <mergeCell ref="Q7:T7"/>
    <mergeCell ref="B8:C8"/>
    <mergeCell ref="B89:C89"/>
    <mergeCell ref="G89:H89"/>
    <mergeCell ref="L89:M89"/>
    <mergeCell ref="Q89:R89"/>
    <mergeCell ref="B88:C88"/>
    <mergeCell ref="G88:H88"/>
    <mergeCell ref="L88:M88"/>
    <mergeCell ref="Q88:R88"/>
    <mergeCell ref="B85:C85"/>
    <mergeCell ref="G85:H85"/>
    <mergeCell ref="L85:M85"/>
    <mergeCell ref="Q85:R85"/>
    <mergeCell ref="B86:C86"/>
    <mergeCell ref="G86:H86"/>
    <mergeCell ref="B83:C83"/>
    <mergeCell ref="G83:H83"/>
    <mergeCell ref="L83:M83"/>
    <mergeCell ref="Q83:R83"/>
    <mergeCell ref="B10:C10"/>
    <mergeCell ref="G10:H10"/>
    <mergeCell ref="D8:E8"/>
    <mergeCell ref="G8:H8"/>
    <mergeCell ref="I8:J8"/>
    <mergeCell ref="L8:M8"/>
    <mergeCell ref="L20:M20"/>
    <mergeCell ref="Q20:R20"/>
    <mergeCell ref="B21:E21"/>
    <mergeCell ref="G21:J21"/>
    <mergeCell ref="L21:O21"/>
    <mergeCell ref="Q21:T21"/>
    <mergeCell ref="L14:M14"/>
    <mergeCell ref="Q14:R14"/>
    <mergeCell ref="B15:E15"/>
    <mergeCell ref="G15:J15"/>
    <mergeCell ref="L15:O15"/>
    <mergeCell ref="Q15:T15"/>
    <mergeCell ref="B17:C17"/>
    <mergeCell ref="G17:H17"/>
    <mergeCell ref="L17:M17"/>
    <mergeCell ref="Q17:R17"/>
    <mergeCell ref="B18:C18"/>
    <mergeCell ref="G18:H18"/>
    <mergeCell ref="L18:M18"/>
    <mergeCell ref="Q18:R18"/>
    <mergeCell ref="B16:C16"/>
    <mergeCell ref="G16:H16"/>
    <mergeCell ref="L16:M16"/>
    <mergeCell ref="Q16:R16"/>
    <mergeCell ref="L30:M30"/>
    <mergeCell ref="N30:O30"/>
    <mergeCell ref="Q30:R30"/>
    <mergeCell ref="B25:C25"/>
    <mergeCell ref="G25:H25"/>
    <mergeCell ref="L25:M25"/>
    <mergeCell ref="Q25:R25"/>
    <mergeCell ref="B28:E28"/>
    <mergeCell ref="B26:C26"/>
    <mergeCell ref="B23:C23"/>
    <mergeCell ref="G23:H23"/>
    <mergeCell ref="L23:M23"/>
    <mergeCell ref="Q23:R23"/>
    <mergeCell ref="B24:C24"/>
    <mergeCell ref="G24:H24"/>
    <mergeCell ref="L24:M24"/>
    <mergeCell ref="Q24:R24"/>
    <mergeCell ref="B22:C22"/>
    <mergeCell ref="S30:T30"/>
    <mergeCell ref="B31:E31"/>
    <mergeCell ref="G31:J31"/>
    <mergeCell ref="L31:O31"/>
    <mergeCell ref="Q31:T31"/>
    <mergeCell ref="G26:H26"/>
    <mergeCell ref="L26:M26"/>
    <mergeCell ref="Q26:R26"/>
    <mergeCell ref="B29:E29"/>
    <mergeCell ref="G29:J29"/>
    <mergeCell ref="L29:O29"/>
    <mergeCell ref="Q29:T29"/>
    <mergeCell ref="B30:C30"/>
    <mergeCell ref="D30:E30"/>
    <mergeCell ref="G30:H30"/>
    <mergeCell ref="I30:J30"/>
    <mergeCell ref="L36:M36"/>
    <mergeCell ref="Q36:R36"/>
    <mergeCell ref="B37:E37"/>
    <mergeCell ref="G37:J37"/>
    <mergeCell ref="L37:O37"/>
    <mergeCell ref="Q37:T37"/>
    <mergeCell ref="L32:M32"/>
    <mergeCell ref="Q32:R32"/>
    <mergeCell ref="B33:E33"/>
    <mergeCell ref="G33:J33"/>
    <mergeCell ref="L33:O33"/>
    <mergeCell ref="Q33:T33"/>
    <mergeCell ref="B35:C35"/>
    <mergeCell ref="G35:H35"/>
    <mergeCell ref="L35:M35"/>
    <mergeCell ref="Q35:R35"/>
    <mergeCell ref="B36:C36"/>
    <mergeCell ref="G36:H36"/>
    <mergeCell ref="B34:C34"/>
    <mergeCell ref="G34:H34"/>
    <mergeCell ref="L34:M34"/>
    <mergeCell ref="Q34:R34"/>
    <mergeCell ref="B32:C32"/>
    <mergeCell ref="G32:H32"/>
    <mergeCell ref="G48:H48"/>
    <mergeCell ref="L48:M48"/>
    <mergeCell ref="Q48:R48"/>
    <mergeCell ref="B51:E51"/>
    <mergeCell ref="G51:J51"/>
    <mergeCell ref="L51:O51"/>
    <mergeCell ref="Q51:T51"/>
    <mergeCell ref="L42:M42"/>
    <mergeCell ref="Q42:R42"/>
    <mergeCell ref="B43:E43"/>
    <mergeCell ref="G43:J43"/>
    <mergeCell ref="L43:O43"/>
    <mergeCell ref="Q43:T43"/>
    <mergeCell ref="B47:C47"/>
    <mergeCell ref="G47:H47"/>
    <mergeCell ref="L47:M47"/>
    <mergeCell ref="Q47:R47"/>
    <mergeCell ref="B50:E50"/>
    <mergeCell ref="B48:C48"/>
    <mergeCell ref="B45:C45"/>
    <mergeCell ref="G45:H45"/>
    <mergeCell ref="L45:M45"/>
    <mergeCell ref="Q45:R45"/>
    <mergeCell ref="B46:C46"/>
    <mergeCell ref="L54:M54"/>
    <mergeCell ref="Q54:R54"/>
    <mergeCell ref="B55:E55"/>
    <mergeCell ref="G55:J55"/>
    <mergeCell ref="L55:O55"/>
    <mergeCell ref="Q55:T55"/>
    <mergeCell ref="L52:M52"/>
    <mergeCell ref="N52:O52"/>
    <mergeCell ref="Q52:R52"/>
    <mergeCell ref="S52:T52"/>
    <mergeCell ref="B53:E53"/>
    <mergeCell ref="G53:J53"/>
    <mergeCell ref="L53:O53"/>
    <mergeCell ref="Q53:T53"/>
    <mergeCell ref="B54:C54"/>
    <mergeCell ref="G54:H54"/>
    <mergeCell ref="B52:C52"/>
    <mergeCell ref="D52:E52"/>
    <mergeCell ref="G52:H52"/>
    <mergeCell ref="I52:J52"/>
    <mergeCell ref="B59:E59"/>
    <mergeCell ref="G59:J59"/>
    <mergeCell ref="L59:O59"/>
    <mergeCell ref="Q59:T59"/>
    <mergeCell ref="B61:C61"/>
    <mergeCell ref="G61:H61"/>
    <mergeCell ref="L61:M61"/>
    <mergeCell ref="Q61:R61"/>
    <mergeCell ref="B62:C62"/>
    <mergeCell ref="G62:H62"/>
    <mergeCell ref="L62:M62"/>
    <mergeCell ref="Q62:R62"/>
    <mergeCell ref="B60:C60"/>
    <mergeCell ref="G60:H60"/>
    <mergeCell ref="L60:M60"/>
    <mergeCell ref="Q60:R60"/>
    <mergeCell ref="L74:M74"/>
    <mergeCell ref="N74:O74"/>
    <mergeCell ref="Q74:R74"/>
    <mergeCell ref="S74:T74"/>
    <mergeCell ref="B75:E75"/>
    <mergeCell ref="G75:J75"/>
    <mergeCell ref="L75:O75"/>
    <mergeCell ref="Q75:T75"/>
    <mergeCell ref="G70:H70"/>
    <mergeCell ref="L70:M70"/>
    <mergeCell ref="Q70:R70"/>
    <mergeCell ref="B72:D72"/>
    <mergeCell ref="B73:E73"/>
    <mergeCell ref="G73:J73"/>
    <mergeCell ref="L73:O73"/>
    <mergeCell ref="Q73:T73"/>
    <mergeCell ref="B74:C74"/>
    <mergeCell ref="D74:E74"/>
    <mergeCell ref="G74:H74"/>
    <mergeCell ref="I74:J74"/>
    <mergeCell ref="L76:M76"/>
    <mergeCell ref="Q76:R76"/>
    <mergeCell ref="B77:E77"/>
    <mergeCell ref="G77:J77"/>
    <mergeCell ref="L77:O77"/>
    <mergeCell ref="Q77:T77"/>
    <mergeCell ref="B78:C78"/>
    <mergeCell ref="G78:H78"/>
    <mergeCell ref="L78:M78"/>
    <mergeCell ref="Q78:R78"/>
    <mergeCell ref="B76:C76"/>
    <mergeCell ref="G76:H76"/>
    <mergeCell ref="B92:C92"/>
    <mergeCell ref="G92:H92"/>
    <mergeCell ref="L92:M92"/>
    <mergeCell ref="Q92:R92"/>
    <mergeCell ref="L86:M86"/>
    <mergeCell ref="Q86:R86"/>
    <mergeCell ref="B87:E87"/>
    <mergeCell ref="G87:J87"/>
    <mergeCell ref="L87:O87"/>
    <mergeCell ref="Q87:T87"/>
    <mergeCell ref="B91:C91"/>
    <mergeCell ref="G91:H91"/>
    <mergeCell ref="L91:M91"/>
    <mergeCell ref="Q91:R91"/>
    <mergeCell ref="B90:C90"/>
    <mergeCell ref="G90:H90"/>
    <mergeCell ref="L90:M90"/>
    <mergeCell ref="Q90:R9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8"/>
  <sheetViews>
    <sheetView topLeftCell="B22" workbookViewId="0">
      <selection activeCell="H1" sqref="H1"/>
    </sheetView>
  </sheetViews>
  <sheetFormatPr defaultRowHeight="13.8" x14ac:dyDescent="0.25"/>
  <cols>
    <col min="4" max="4" width="18.09765625" customWidth="1"/>
    <col min="8" max="8" width="18.3984375" customWidth="1"/>
    <col min="12" max="12" width="17.8984375" customWidth="1"/>
    <col min="16" max="16" width="27.09765625" customWidth="1"/>
  </cols>
  <sheetData>
    <row r="2" spans="1:16" x14ac:dyDescent="0.25">
      <c r="A2" s="40" t="s">
        <v>271</v>
      </c>
      <c r="B2" s="40" t="s">
        <v>373</v>
      </c>
    </row>
    <row r="4" spans="1:16" x14ac:dyDescent="0.25">
      <c r="C4" s="36" t="s">
        <v>159</v>
      </c>
      <c r="D4" s="36"/>
      <c r="E4" s="36"/>
      <c r="F4" s="36" t="s">
        <v>160</v>
      </c>
      <c r="G4" s="36"/>
      <c r="H4" s="36"/>
      <c r="I4" s="36"/>
      <c r="J4" s="36" t="s">
        <v>161</v>
      </c>
      <c r="K4" s="36"/>
      <c r="L4" s="36"/>
      <c r="M4" s="36"/>
      <c r="N4" s="36" t="s">
        <v>162</v>
      </c>
      <c r="O4" s="297" t="s">
        <v>510</v>
      </c>
    </row>
    <row r="5" spans="1:16" ht="14.4" thickBot="1" x14ac:dyDescent="0.3">
      <c r="B5" t="s">
        <v>453</v>
      </c>
      <c r="D5" t="s">
        <v>454</v>
      </c>
      <c r="F5" t="s">
        <v>453</v>
      </c>
      <c r="H5" t="s">
        <v>454</v>
      </c>
      <c r="J5" t="s">
        <v>453</v>
      </c>
      <c r="L5" t="s">
        <v>454</v>
      </c>
      <c r="N5" t="s">
        <v>453</v>
      </c>
      <c r="P5" t="s">
        <v>454</v>
      </c>
    </row>
    <row r="6" spans="1:16" x14ac:dyDescent="0.25">
      <c r="A6" s="42" t="s">
        <v>142</v>
      </c>
      <c r="B6" s="204" t="s">
        <v>134</v>
      </c>
      <c r="C6" s="382" t="s">
        <v>136</v>
      </c>
      <c r="D6" s="255" t="s">
        <v>155</v>
      </c>
      <c r="E6" s="46" t="s">
        <v>142</v>
      </c>
      <c r="F6" s="257" t="s">
        <v>134</v>
      </c>
      <c r="G6" s="384" t="s">
        <v>136</v>
      </c>
      <c r="H6" s="206" t="s">
        <v>155</v>
      </c>
      <c r="I6" s="46" t="s">
        <v>142</v>
      </c>
      <c r="J6" s="257" t="s">
        <v>134</v>
      </c>
      <c r="K6" s="384" t="s">
        <v>136</v>
      </c>
      <c r="L6" s="207" t="s">
        <v>155</v>
      </c>
      <c r="M6" s="46" t="s">
        <v>142</v>
      </c>
      <c r="N6" s="257" t="s">
        <v>134</v>
      </c>
      <c r="O6" s="384" t="s">
        <v>136</v>
      </c>
      <c r="P6" s="267" t="s">
        <v>153</v>
      </c>
    </row>
    <row r="7" spans="1:16" ht="27.6" x14ac:dyDescent="0.25">
      <c r="A7" s="295">
        <v>43471</v>
      </c>
      <c r="B7" s="205" t="s">
        <v>135</v>
      </c>
      <c r="C7" s="383"/>
      <c r="D7" s="256" t="s">
        <v>278</v>
      </c>
      <c r="E7" s="296">
        <v>43478</v>
      </c>
      <c r="F7" s="258" t="s">
        <v>135</v>
      </c>
      <c r="G7" s="385"/>
      <c r="H7" s="207" t="s">
        <v>376</v>
      </c>
      <c r="I7" s="296">
        <v>43485</v>
      </c>
      <c r="J7" s="258" t="s">
        <v>135</v>
      </c>
      <c r="K7" s="385"/>
      <c r="L7" s="207" t="s">
        <v>283</v>
      </c>
      <c r="M7" s="296">
        <v>43492</v>
      </c>
      <c r="N7" s="258" t="s">
        <v>135</v>
      </c>
      <c r="O7" s="385"/>
      <c r="P7" s="266" t="s">
        <v>490</v>
      </c>
    </row>
    <row r="8" spans="1:16" x14ac:dyDescent="0.25">
      <c r="A8" s="44" t="s">
        <v>143</v>
      </c>
      <c r="B8" s="205" t="s">
        <v>134</v>
      </c>
      <c r="C8" s="381" t="s">
        <v>136</v>
      </c>
      <c r="D8" s="255"/>
      <c r="E8" s="48" t="s">
        <v>143</v>
      </c>
      <c r="F8" s="259" t="s">
        <v>134</v>
      </c>
      <c r="G8" s="375" t="s">
        <v>136</v>
      </c>
      <c r="H8" s="206"/>
      <c r="I8" s="38" t="s">
        <v>143</v>
      </c>
      <c r="J8" s="259" t="s">
        <v>134</v>
      </c>
      <c r="K8" s="375" t="s">
        <v>136</v>
      </c>
      <c r="L8" s="207"/>
      <c r="M8" s="48" t="s">
        <v>143</v>
      </c>
      <c r="N8" s="259" t="s">
        <v>134</v>
      </c>
      <c r="O8" s="377" t="s">
        <v>136</v>
      </c>
      <c r="P8" s="267"/>
    </row>
    <row r="9" spans="1:16" ht="27.6" x14ac:dyDescent="0.25">
      <c r="A9" s="43"/>
      <c r="B9" s="205" t="s">
        <v>135</v>
      </c>
      <c r="C9" s="381"/>
      <c r="D9" s="256"/>
      <c r="E9" s="47"/>
      <c r="F9" s="258" t="s">
        <v>135</v>
      </c>
      <c r="G9" s="376"/>
      <c r="H9" s="207"/>
      <c r="I9" s="37"/>
      <c r="J9" s="258" t="s">
        <v>135</v>
      </c>
      <c r="K9" s="376"/>
      <c r="L9" s="207"/>
      <c r="M9" s="47"/>
      <c r="N9" s="258" t="s">
        <v>135</v>
      </c>
      <c r="O9" s="378"/>
      <c r="P9" s="266"/>
    </row>
    <row r="10" spans="1:16" x14ac:dyDescent="0.25">
      <c r="A10" s="44" t="s">
        <v>144</v>
      </c>
      <c r="B10" s="205" t="s">
        <v>134</v>
      </c>
      <c r="C10" s="381" t="s">
        <v>439</v>
      </c>
      <c r="D10" s="207" t="s">
        <v>2</v>
      </c>
      <c r="E10" s="48" t="s">
        <v>144</v>
      </c>
      <c r="F10" s="259" t="s">
        <v>134</v>
      </c>
      <c r="G10" s="375" t="s">
        <v>439</v>
      </c>
      <c r="H10" s="207" t="s">
        <v>2</v>
      </c>
      <c r="I10" s="38" t="s">
        <v>144</v>
      </c>
      <c r="J10" s="259" t="s">
        <v>134</v>
      </c>
      <c r="K10" s="375" t="s">
        <v>439</v>
      </c>
      <c r="L10" s="207" t="s">
        <v>2</v>
      </c>
      <c r="M10" s="38" t="s">
        <v>144</v>
      </c>
      <c r="N10" s="259" t="s">
        <v>134</v>
      </c>
      <c r="O10" s="377"/>
      <c r="P10" s="267" t="s">
        <v>153</v>
      </c>
    </row>
    <row r="11" spans="1:16" ht="27.6" x14ac:dyDescent="0.25">
      <c r="A11" s="43"/>
      <c r="B11" s="205" t="s">
        <v>135</v>
      </c>
      <c r="C11" s="381"/>
      <c r="D11" s="207" t="s">
        <v>276</v>
      </c>
      <c r="E11" s="47"/>
      <c r="F11" s="258" t="s">
        <v>135</v>
      </c>
      <c r="G11" s="376"/>
      <c r="H11" s="207" t="s">
        <v>156</v>
      </c>
      <c r="I11" s="37"/>
      <c r="J11" s="258" t="s">
        <v>135</v>
      </c>
      <c r="K11" s="376"/>
      <c r="L11" s="207" t="s">
        <v>284</v>
      </c>
      <c r="M11" s="298">
        <v>43494</v>
      </c>
      <c r="N11" s="258" t="s">
        <v>135</v>
      </c>
      <c r="O11" s="378"/>
      <c r="P11" s="266" t="s">
        <v>456</v>
      </c>
    </row>
    <row r="12" spans="1:16" x14ac:dyDescent="0.25">
      <c r="A12" s="44" t="s">
        <v>145</v>
      </c>
      <c r="B12" s="205" t="s">
        <v>134</v>
      </c>
      <c r="C12" s="381" t="s">
        <v>136</v>
      </c>
      <c r="D12" s="207"/>
      <c r="E12" s="48" t="s">
        <v>145</v>
      </c>
      <c r="F12" s="259" t="s">
        <v>134</v>
      </c>
      <c r="G12" s="375" t="s">
        <v>136</v>
      </c>
      <c r="H12" s="207"/>
      <c r="I12" s="38" t="s">
        <v>145</v>
      </c>
      <c r="J12" s="259" t="s">
        <v>134</v>
      </c>
      <c r="K12" s="375" t="s">
        <v>136</v>
      </c>
      <c r="L12" s="207"/>
      <c r="M12" s="38" t="s">
        <v>145</v>
      </c>
      <c r="N12" s="262" t="s">
        <v>134</v>
      </c>
      <c r="O12" s="379" t="s">
        <v>136</v>
      </c>
      <c r="P12" s="267"/>
    </row>
    <row r="13" spans="1:16" ht="27.6" x14ac:dyDescent="0.25">
      <c r="A13" s="43"/>
      <c r="B13" s="205" t="s">
        <v>135</v>
      </c>
      <c r="C13" s="381"/>
      <c r="D13" s="207"/>
      <c r="E13" s="47"/>
      <c r="F13" s="258" t="s">
        <v>135</v>
      </c>
      <c r="G13" s="376"/>
      <c r="H13" s="207"/>
      <c r="I13" s="37"/>
      <c r="J13" s="258" t="s">
        <v>135</v>
      </c>
      <c r="K13" s="376"/>
      <c r="L13" s="207"/>
      <c r="M13" s="37"/>
      <c r="N13" s="263" t="s">
        <v>135</v>
      </c>
      <c r="O13" s="380"/>
      <c r="P13" s="266"/>
    </row>
    <row r="14" spans="1:16" ht="27.6" x14ac:dyDescent="0.25">
      <c r="A14" s="44" t="s">
        <v>146</v>
      </c>
      <c r="B14" s="205" t="s">
        <v>139</v>
      </c>
      <c r="C14" s="381" t="s">
        <v>136</v>
      </c>
      <c r="D14" s="207" t="s">
        <v>459</v>
      </c>
      <c r="E14" s="48" t="s">
        <v>146</v>
      </c>
      <c r="F14" s="259" t="s">
        <v>139</v>
      </c>
      <c r="G14" s="377" t="s">
        <v>136</v>
      </c>
      <c r="H14" s="261"/>
      <c r="I14" s="48" t="s">
        <v>146</v>
      </c>
      <c r="J14" s="259" t="s">
        <v>139</v>
      </c>
      <c r="K14" s="377" t="s">
        <v>136</v>
      </c>
      <c r="L14" s="261" t="s">
        <v>460</v>
      </c>
      <c r="M14" s="48" t="s">
        <v>146</v>
      </c>
      <c r="N14" s="259" t="s">
        <v>139</v>
      </c>
      <c r="O14" s="378" t="s">
        <v>136</v>
      </c>
      <c r="P14" s="267"/>
    </row>
    <row r="15" spans="1:16" ht="27.6" x14ac:dyDescent="0.25">
      <c r="A15" s="43"/>
      <c r="B15" s="205" t="s">
        <v>135</v>
      </c>
      <c r="C15" s="381"/>
      <c r="D15" s="207"/>
      <c r="E15" s="47"/>
      <c r="F15" s="258" t="s">
        <v>135</v>
      </c>
      <c r="G15" s="378"/>
      <c r="H15" s="206"/>
      <c r="I15" s="47"/>
      <c r="J15" s="258" t="s">
        <v>135</v>
      </c>
      <c r="K15" s="378"/>
      <c r="L15" s="206"/>
      <c r="M15" s="47"/>
      <c r="N15" s="258" t="s">
        <v>135</v>
      </c>
      <c r="O15" s="378"/>
      <c r="P15" s="266"/>
    </row>
    <row r="16" spans="1:16" x14ac:dyDescent="0.25">
      <c r="A16" s="44" t="s">
        <v>147</v>
      </c>
      <c r="B16" s="205" t="s">
        <v>134</v>
      </c>
      <c r="C16" s="207"/>
      <c r="D16" s="207" t="s">
        <v>2</v>
      </c>
      <c r="E16" s="48" t="s">
        <v>147</v>
      </c>
      <c r="F16" s="262" t="s">
        <v>134</v>
      </c>
      <c r="G16" s="261"/>
      <c r="H16" s="207" t="s">
        <v>2</v>
      </c>
      <c r="I16" s="48" t="s">
        <v>147</v>
      </c>
      <c r="J16" s="262" t="s">
        <v>134</v>
      </c>
      <c r="K16" s="261"/>
      <c r="L16" s="207" t="s">
        <v>2</v>
      </c>
      <c r="M16" s="38" t="s">
        <v>147</v>
      </c>
      <c r="N16" s="262" t="s">
        <v>134</v>
      </c>
      <c r="O16" s="261"/>
      <c r="P16" s="267" t="s">
        <v>167</v>
      </c>
    </row>
    <row r="17" spans="1:16" ht="28.2" thickBot="1" x14ac:dyDescent="0.3">
      <c r="A17" s="43"/>
      <c r="B17" s="205" t="s">
        <v>135</v>
      </c>
      <c r="C17" s="207"/>
      <c r="D17" s="209" t="s">
        <v>164</v>
      </c>
      <c r="E17" s="47"/>
      <c r="F17" s="263" t="s">
        <v>135</v>
      </c>
      <c r="G17" s="206"/>
      <c r="H17" s="209" t="s">
        <v>277</v>
      </c>
      <c r="I17" s="47"/>
      <c r="J17" s="263" t="s">
        <v>135</v>
      </c>
      <c r="K17" s="206"/>
      <c r="L17" s="209" t="s">
        <v>285</v>
      </c>
      <c r="M17" s="298">
        <v>43497</v>
      </c>
      <c r="N17" s="263" t="s">
        <v>135</v>
      </c>
      <c r="O17" s="206"/>
      <c r="P17" s="266" t="s">
        <v>168</v>
      </c>
    </row>
    <row r="18" spans="1:16" x14ac:dyDescent="0.25">
      <c r="A18" s="44" t="s">
        <v>148</v>
      </c>
      <c r="B18" s="205" t="s">
        <v>134</v>
      </c>
      <c r="C18" s="207"/>
      <c r="D18" s="207" t="s">
        <v>452</v>
      </c>
      <c r="E18" s="48" t="s">
        <v>148</v>
      </c>
      <c r="F18" s="259" t="s">
        <v>134</v>
      </c>
      <c r="G18" s="260"/>
      <c r="H18" s="207" t="s">
        <v>452</v>
      </c>
      <c r="I18" s="38" t="s">
        <v>148</v>
      </c>
      <c r="J18" s="259" t="s">
        <v>134</v>
      </c>
      <c r="K18" s="260"/>
      <c r="L18" s="207" t="s">
        <v>452</v>
      </c>
      <c r="M18" s="38" t="s">
        <v>148</v>
      </c>
      <c r="N18" s="262" t="s">
        <v>134</v>
      </c>
      <c r="O18" s="261"/>
      <c r="P18" s="268" t="s">
        <v>452</v>
      </c>
    </row>
    <row r="19" spans="1:16" ht="28.2" thickBot="1" x14ac:dyDescent="0.3">
      <c r="A19" s="45"/>
      <c r="B19" s="208" t="s">
        <v>135</v>
      </c>
      <c r="C19" s="209"/>
      <c r="D19" s="209"/>
      <c r="E19" s="49"/>
      <c r="F19" s="264" t="s">
        <v>135</v>
      </c>
      <c r="G19" s="265"/>
      <c r="H19" s="209"/>
      <c r="I19" s="39"/>
      <c r="J19" s="264" t="s">
        <v>135</v>
      </c>
      <c r="K19" s="265"/>
      <c r="L19" s="209"/>
      <c r="M19" s="39"/>
      <c r="N19" s="269" t="s">
        <v>135</v>
      </c>
      <c r="O19" s="270"/>
      <c r="P19" s="271"/>
    </row>
    <row r="21" spans="1:16" x14ac:dyDescent="0.25">
      <c r="D21" t="s">
        <v>279</v>
      </c>
    </row>
    <row r="22" spans="1:16" x14ac:dyDescent="0.25">
      <c r="D22" s="78" t="s">
        <v>280</v>
      </c>
    </row>
    <row r="23" spans="1:16" x14ac:dyDescent="0.25">
      <c r="D23" s="78" t="s">
        <v>281</v>
      </c>
    </row>
    <row r="25" spans="1:16" x14ac:dyDescent="0.25">
      <c r="D25" t="s">
        <v>282</v>
      </c>
    </row>
    <row r="27" spans="1:16" x14ac:dyDescent="0.25">
      <c r="D27" t="s">
        <v>488</v>
      </c>
    </row>
    <row r="28" spans="1:16" x14ac:dyDescent="0.25">
      <c r="D28" t="s">
        <v>489</v>
      </c>
    </row>
  </sheetData>
  <mergeCells count="20">
    <mergeCell ref="C6:C7"/>
    <mergeCell ref="G6:G7"/>
    <mergeCell ref="K6:K7"/>
    <mergeCell ref="O6:O7"/>
    <mergeCell ref="C10:C11"/>
    <mergeCell ref="G10:G11"/>
    <mergeCell ref="K10:K11"/>
    <mergeCell ref="O10:O11"/>
    <mergeCell ref="C8:C9"/>
    <mergeCell ref="G8:G9"/>
    <mergeCell ref="K8:K9"/>
    <mergeCell ref="K12:K13"/>
    <mergeCell ref="O8:O9"/>
    <mergeCell ref="O12:O13"/>
    <mergeCell ref="C14:C15"/>
    <mergeCell ref="G14:G15"/>
    <mergeCell ref="K14:K15"/>
    <mergeCell ref="O14:O15"/>
    <mergeCell ref="C12:C13"/>
    <mergeCell ref="G12:G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97"/>
  <sheetViews>
    <sheetView workbookViewId="0">
      <selection activeCell="Q9" sqref="Q9:T9"/>
    </sheetView>
  </sheetViews>
  <sheetFormatPr defaultRowHeight="13.8" x14ac:dyDescent="0.25"/>
  <sheetData>
    <row r="2" spans="1:21" x14ac:dyDescent="0.25">
      <c r="B2" s="40" t="s">
        <v>271</v>
      </c>
      <c r="C2" s="40" t="s">
        <v>373</v>
      </c>
      <c r="E2" t="s">
        <v>374</v>
      </c>
    </row>
    <row r="3" spans="1:21" ht="14.4" thickBot="1" x14ac:dyDescent="0.3"/>
    <row r="4" spans="1:21" x14ac:dyDescent="0.25">
      <c r="A4" s="355" t="s">
        <v>259</v>
      </c>
      <c r="B4" s="356"/>
      <c r="C4" s="356"/>
      <c r="D4" s="356"/>
      <c r="E4" s="356"/>
      <c r="F4" s="356"/>
      <c r="G4" s="356"/>
      <c r="H4" s="356"/>
      <c r="I4" s="356"/>
      <c r="J4" s="356"/>
      <c r="K4" s="356"/>
      <c r="L4" s="356"/>
      <c r="M4" s="356"/>
      <c r="N4" s="356"/>
      <c r="O4" s="356"/>
      <c r="P4" s="356"/>
      <c r="Q4" s="356"/>
      <c r="R4" s="356"/>
      <c r="S4" s="356"/>
      <c r="T4" s="356"/>
      <c r="U4" s="357"/>
    </row>
    <row r="5" spans="1:21" x14ac:dyDescent="0.25">
      <c r="A5" s="358"/>
      <c r="B5" s="359"/>
      <c r="C5" s="359"/>
      <c r="D5" s="359"/>
      <c r="E5" s="359"/>
      <c r="F5" s="359"/>
      <c r="G5" s="359"/>
      <c r="H5" s="359"/>
      <c r="I5" s="359"/>
      <c r="J5" s="359"/>
      <c r="K5" s="359"/>
      <c r="L5" s="359"/>
      <c r="M5" s="359"/>
      <c r="N5" s="359"/>
      <c r="O5" s="359"/>
      <c r="P5" s="359"/>
      <c r="Q5" s="359"/>
      <c r="R5" s="359"/>
      <c r="S5" s="359"/>
      <c r="T5" s="359"/>
      <c r="U5" s="360"/>
    </row>
    <row r="6" spans="1:21" ht="14.4" thickBot="1" x14ac:dyDescent="0.3">
      <c r="A6" s="50"/>
      <c r="B6" s="361" t="s">
        <v>177</v>
      </c>
      <c r="C6" s="361"/>
      <c r="D6" s="361"/>
      <c r="E6" s="361"/>
      <c r="F6" s="51"/>
      <c r="G6" s="51"/>
      <c r="H6" s="51"/>
      <c r="I6" s="51"/>
      <c r="J6" s="51"/>
      <c r="K6" s="51"/>
      <c r="L6" s="51"/>
      <c r="M6" s="51"/>
      <c r="N6" s="51"/>
      <c r="O6" s="51"/>
      <c r="P6" s="51"/>
      <c r="Q6" s="51"/>
      <c r="R6" s="51"/>
      <c r="S6" s="51"/>
      <c r="T6" s="51"/>
      <c r="U6" s="52"/>
    </row>
    <row r="7" spans="1:21" x14ac:dyDescent="0.25">
      <c r="A7" s="50"/>
      <c r="B7" s="350" t="s">
        <v>178</v>
      </c>
      <c r="C7" s="351"/>
      <c r="D7" s="351"/>
      <c r="E7" s="352"/>
      <c r="F7" s="51"/>
      <c r="G7" s="350" t="s">
        <v>179</v>
      </c>
      <c r="H7" s="351"/>
      <c r="I7" s="351"/>
      <c r="J7" s="352"/>
      <c r="K7" s="51"/>
      <c r="L7" s="350" t="s">
        <v>180</v>
      </c>
      <c r="M7" s="351"/>
      <c r="N7" s="351"/>
      <c r="O7" s="352"/>
      <c r="P7" s="51"/>
      <c r="Q7" s="350" t="s">
        <v>181</v>
      </c>
      <c r="R7" s="351"/>
      <c r="S7" s="351"/>
      <c r="T7" s="352"/>
      <c r="U7" s="52"/>
    </row>
    <row r="8" spans="1:21" x14ac:dyDescent="0.25">
      <c r="A8" s="50"/>
      <c r="B8" s="336" t="s">
        <v>182</v>
      </c>
      <c r="C8" s="337"/>
      <c r="D8" s="347">
        <v>100</v>
      </c>
      <c r="E8" s="348"/>
      <c r="F8" s="51"/>
      <c r="G8" s="336" t="s">
        <v>182</v>
      </c>
      <c r="H8" s="337"/>
      <c r="I8" s="347">
        <v>100</v>
      </c>
      <c r="J8" s="348"/>
      <c r="K8" s="51"/>
      <c r="L8" s="336" t="s">
        <v>182</v>
      </c>
      <c r="M8" s="337"/>
      <c r="N8" s="347">
        <v>100</v>
      </c>
      <c r="O8" s="348"/>
      <c r="P8" s="51"/>
      <c r="Q8" s="336" t="s">
        <v>182</v>
      </c>
      <c r="R8" s="337"/>
      <c r="S8" s="347">
        <v>60</v>
      </c>
      <c r="T8" s="348"/>
      <c r="U8" s="52"/>
    </row>
    <row r="9" spans="1:21" x14ac:dyDescent="0.25">
      <c r="A9" s="50"/>
      <c r="B9" s="342" t="s">
        <v>183</v>
      </c>
      <c r="C9" s="343"/>
      <c r="D9" s="343"/>
      <c r="E9" s="344"/>
      <c r="F9" s="51"/>
      <c r="G9" s="342" t="s">
        <v>183</v>
      </c>
      <c r="H9" s="343"/>
      <c r="I9" s="343"/>
      <c r="J9" s="344"/>
      <c r="K9" s="51"/>
      <c r="L9" s="342" t="s">
        <v>183</v>
      </c>
      <c r="M9" s="343"/>
      <c r="N9" s="343"/>
      <c r="O9" s="344"/>
      <c r="P9" s="51"/>
      <c r="Q9" s="342" t="s">
        <v>183</v>
      </c>
      <c r="R9" s="343"/>
      <c r="S9" s="343"/>
      <c r="T9" s="344"/>
      <c r="U9" s="52"/>
    </row>
    <row r="10" spans="1:21" x14ac:dyDescent="0.25">
      <c r="A10" s="50"/>
      <c r="B10" s="336"/>
      <c r="C10" s="337"/>
      <c r="D10" s="53"/>
      <c r="E10" s="54"/>
      <c r="F10" s="51"/>
      <c r="G10" s="336"/>
      <c r="H10" s="337"/>
      <c r="I10" s="53"/>
      <c r="J10" s="55"/>
      <c r="K10" s="51"/>
      <c r="L10" s="336"/>
      <c r="M10" s="337"/>
      <c r="N10" s="53"/>
      <c r="O10" s="55"/>
      <c r="P10" s="51"/>
      <c r="Q10" s="336"/>
      <c r="R10" s="337"/>
      <c r="S10" s="53"/>
      <c r="T10" s="54"/>
      <c r="U10" s="52"/>
    </row>
    <row r="11" spans="1:21" x14ac:dyDescent="0.25">
      <c r="A11" s="50"/>
      <c r="B11" s="342" t="s">
        <v>192</v>
      </c>
      <c r="C11" s="343"/>
      <c r="D11" s="343"/>
      <c r="E11" s="344"/>
      <c r="F11" s="51"/>
      <c r="G11" s="342" t="s">
        <v>192</v>
      </c>
      <c r="H11" s="343"/>
      <c r="I11" s="343"/>
      <c r="J11" s="344"/>
      <c r="K11" s="51"/>
      <c r="L11" s="342" t="s">
        <v>192</v>
      </c>
      <c r="M11" s="343"/>
      <c r="N11" s="343"/>
      <c r="O11" s="344"/>
      <c r="P11" s="51"/>
      <c r="Q11" s="342" t="s">
        <v>192</v>
      </c>
      <c r="R11" s="343"/>
      <c r="S11" s="343"/>
      <c r="T11" s="344"/>
      <c r="U11" s="52"/>
    </row>
    <row r="12" spans="1:21" x14ac:dyDescent="0.25">
      <c r="A12" s="50"/>
      <c r="B12" s="336" t="s">
        <v>193</v>
      </c>
      <c r="C12" s="337"/>
      <c r="D12" s="56" t="s">
        <v>194</v>
      </c>
      <c r="E12" s="57">
        <f>CEILING(0.4*D8,2.5)</f>
        <v>40</v>
      </c>
      <c r="F12" s="51"/>
      <c r="G12" s="336" t="s">
        <v>193</v>
      </c>
      <c r="H12" s="337"/>
      <c r="I12" s="56" t="s">
        <v>194</v>
      </c>
      <c r="J12" s="57">
        <f>CEILING(0.4*I8,2.5)</f>
        <v>40</v>
      </c>
      <c r="K12" s="51"/>
      <c r="L12" s="336" t="s">
        <v>193</v>
      </c>
      <c r="M12" s="337"/>
      <c r="N12" s="56" t="s">
        <v>194</v>
      </c>
      <c r="O12" s="57">
        <f>CEILING(0.4*N8,2.5)</f>
        <v>40</v>
      </c>
      <c r="P12" s="51"/>
      <c r="Q12" s="336" t="s">
        <v>193</v>
      </c>
      <c r="R12" s="337"/>
      <c r="S12" s="56" t="s">
        <v>194</v>
      </c>
      <c r="T12" s="57">
        <f>CEILING(0.4*S8,2.5)</f>
        <v>25</v>
      </c>
      <c r="U12" s="52"/>
    </row>
    <row r="13" spans="1:21" x14ac:dyDescent="0.25">
      <c r="A13" s="50"/>
      <c r="B13" s="336" t="s">
        <v>193</v>
      </c>
      <c r="C13" s="337"/>
      <c r="D13" s="56" t="s">
        <v>194</v>
      </c>
      <c r="E13" s="57">
        <f>CEILING(0.5*D8,2.5)</f>
        <v>50</v>
      </c>
      <c r="F13" s="51"/>
      <c r="G13" s="336" t="s">
        <v>193</v>
      </c>
      <c r="H13" s="337"/>
      <c r="I13" s="56" t="s">
        <v>194</v>
      </c>
      <c r="J13" s="57">
        <f>CEILING(0.5*I8,2.5)</f>
        <v>50</v>
      </c>
      <c r="K13" s="51"/>
      <c r="L13" s="336" t="s">
        <v>193</v>
      </c>
      <c r="M13" s="337"/>
      <c r="N13" s="56" t="s">
        <v>194</v>
      </c>
      <c r="O13" s="57">
        <f>CEILING(0.5*N8,2.5)</f>
        <v>50</v>
      </c>
      <c r="P13" s="51"/>
      <c r="Q13" s="336" t="s">
        <v>193</v>
      </c>
      <c r="R13" s="337"/>
      <c r="S13" s="56" t="s">
        <v>194</v>
      </c>
      <c r="T13" s="57">
        <f>CEILING(0.5*S8,2.5)</f>
        <v>30</v>
      </c>
      <c r="U13" s="52"/>
    </row>
    <row r="14" spans="1:21" x14ac:dyDescent="0.25">
      <c r="A14" s="50"/>
      <c r="B14" s="336" t="s">
        <v>193</v>
      </c>
      <c r="C14" s="337"/>
      <c r="D14" s="56" t="s">
        <v>195</v>
      </c>
      <c r="E14" s="57">
        <f>CEILING(0.6*D8,2.5)</f>
        <v>60</v>
      </c>
      <c r="F14" s="51"/>
      <c r="G14" s="336" t="s">
        <v>193</v>
      </c>
      <c r="H14" s="337"/>
      <c r="I14" s="56" t="s">
        <v>195</v>
      </c>
      <c r="J14" s="57">
        <f>CEILING(0.6*I8,2.5)</f>
        <v>60</v>
      </c>
      <c r="K14" s="51"/>
      <c r="L14" s="336" t="s">
        <v>193</v>
      </c>
      <c r="M14" s="337"/>
      <c r="N14" s="56" t="s">
        <v>195</v>
      </c>
      <c r="O14" s="57">
        <f>CEILING(0.6*N8,2.5)</f>
        <v>60</v>
      </c>
      <c r="P14" s="51"/>
      <c r="Q14" s="336" t="s">
        <v>193</v>
      </c>
      <c r="R14" s="337"/>
      <c r="S14" s="56" t="s">
        <v>195</v>
      </c>
      <c r="T14" s="57">
        <f>CEILING(0.6*S8,2.5)</f>
        <v>37.5</v>
      </c>
      <c r="U14" s="52"/>
    </row>
    <row r="15" spans="1:21" x14ac:dyDescent="0.25">
      <c r="A15" s="50"/>
      <c r="B15" s="342" t="s">
        <v>196</v>
      </c>
      <c r="C15" s="343"/>
      <c r="D15" s="343"/>
      <c r="E15" s="344"/>
      <c r="F15" s="51"/>
      <c r="G15" s="342" t="s">
        <v>196</v>
      </c>
      <c r="H15" s="343"/>
      <c r="I15" s="343"/>
      <c r="J15" s="344"/>
      <c r="K15" s="51"/>
      <c r="L15" s="342" t="s">
        <v>196</v>
      </c>
      <c r="M15" s="343"/>
      <c r="N15" s="343"/>
      <c r="O15" s="344"/>
      <c r="P15" s="51"/>
      <c r="Q15" s="342" t="s">
        <v>196</v>
      </c>
      <c r="R15" s="343"/>
      <c r="S15" s="343"/>
      <c r="T15" s="344"/>
      <c r="U15" s="52"/>
    </row>
    <row r="16" spans="1:21" x14ac:dyDescent="0.25">
      <c r="A16" s="50"/>
      <c r="B16" s="345" t="s">
        <v>260</v>
      </c>
      <c r="C16" s="346"/>
      <c r="D16" s="58" t="s">
        <v>195</v>
      </c>
      <c r="E16" s="59">
        <f>CEILING(0.6*D8,2.5)</f>
        <v>60</v>
      </c>
      <c r="F16" s="51"/>
      <c r="G16" s="345" t="s">
        <v>261</v>
      </c>
      <c r="H16" s="346"/>
      <c r="I16" s="58" t="s">
        <v>195</v>
      </c>
      <c r="J16" s="59">
        <f>CEILING(0.6*I8,2.5)</f>
        <v>60</v>
      </c>
      <c r="K16" s="51"/>
      <c r="L16" s="345" t="s">
        <v>262</v>
      </c>
      <c r="M16" s="346"/>
      <c r="N16" s="58" t="s">
        <v>195</v>
      </c>
      <c r="O16" s="59">
        <f>CEILING(0.6*N8,2.5)</f>
        <v>60</v>
      </c>
      <c r="P16" s="51"/>
      <c r="Q16" s="345" t="s">
        <v>268</v>
      </c>
      <c r="R16" s="346"/>
      <c r="S16" s="58" t="s">
        <v>195</v>
      </c>
      <c r="T16" s="59">
        <f>CEILING(0.6*S8,2.5)</f>
        <v>37.5</v>
      </c>
      <c r="U16" s="52"/>
    </row>
    <row r="17" spans="1:21" x14ac:dyDescent="0.25">
      <c r="A17" s="50"/>
      <c r="B17" s="345" t="s">
        <v>260</v>
      </c>
      <c r="C17" s="346"/>
      <c r="D17" s="58" t="s">
        <v>195</v>
      </c>
      <c r="E17" s="59">
        <f>CEILING(0.6*D8,2.5)</f>
        <v>60</v>
      </c>
      <c r="F17" s="51"/>
      <c r="G17" s="345" t="s">
        <v>261</v>
      </c>
      <c r="H17" s="346"/>
      <c r="I17" s="58" t="s">
        <v>195</v>
      </c>
      <c r="J17" s="59">
        <f>CEILING(0.6*I8,2.5)</f>
        <v>60</v>
      </c>
      <c r="K17" s="51"/>
      <c r="L17" s="345" t="s">
        <v>262</v>
      </c>
      <c r="M17" s="346"/>
      <c r="N17" s="58" t="s">
        <v>195</v>
      </c>
      <c r="O17" s="59">
        <f>CEILING(0.6*N8,2.5)</f>
        <v>60</v>
      </c>
      <c r="P17" s="51"/>
      <c r="Q17" s="345" t="s">
        <v>268</v>
      </c>
      <c r="R17" s="346"/>
      <c r="S17" s="58" t="s">
        <v>195</v>
      </c>
      <c r="T17" s="59">
        <f>CEILING(0.6*S8,2.5)</f>
        <v>37.5</v>
      </c>
      <c r="U17" s="52"/>
    </row>
    <row r="18" spans="1:21" x14ac:dyDescent="0.25">
      <c r="A18" s="50"/>
      <c r="B18" s="345" t="s">
        <v>260</v>
      </c>
      <c r="C18" s="346"/>
      <c r="D18" s="58" t="s">
        <v>195</v>
      </c>
      <c r="E18" s="59">
        <f>CEILING(0.6*D8,2.5)</f>
        <v>60</v>
      </c>
      <c r="F18" s="51"/>
      <c r="G18" s="345" t="s">
        <v>261</v>
      </c>
      <c r="H18" s="346"/>
      <c r="I18" s="58" t="s">
        <v>195</v>
      </c>
      <c r="J18" s="59">
        <f>CEILING(0.6*I8,2.5)</f>
        <v>60</v>
      </c>
      <c r="K18" s="51"/>
      <c r="L18" s="345" t="s">
        <v>262</v>
      </c>
      <c r="M18" s="346"/>
      <c r="N18" s="58" t="s">
        <v>195</v>
      </c>
      <c r="O18" s="59">
        <f>CEILING(0.6*N8,2.5)</f>
        <v>60</v>
      </c>
      <c r="P18" s="51"/>
      <c r="Q18" s="345" t="s">
        <v>268</v>
      </c>
      <c r="R18" s="346"/>
      <c r="S18" s="58" t="s">
        <v>195</v>
      </c>
      <c r="T18" s="59">
        <f>CEILING(0.6*S8,2.5)</f>
        <v>37.5</v>
      </c>
      <c r="U18" s="52"/>
    </row>
    <row r="19" spans="1:21" x14ac:dyDescent="0.25">
      <c r="A19" s="50"/>
      <c r="B19" s="345" t="s">
        <v>260</v>
      </c>
      <c r="C19" s="346"/>
      <c r="D19" s="58" t="s">
        <v>195</v>
      </c>
      <c r="E19" s="59">
        <f>CEILING(0.7*D8,2.5)</f>
        <v>70</v>
      </c>
      <c r="F19" s="51"/>
      <c r="G19" s="345" t="s">
        <v>261</v>
      </c>
      <c r="H19" s="346"/>
      <c r="I19" s="58" t="s">
        <v>195</v>
      </c>
      <c r="J19" s="59">
        <f>CEILING(0.7*I8,2.5)</f>
        <v>70</v>
      </c>
      <c r="K19" s="51"/>
      <c r="L19" s="345" t="s">
        <v>262</v>
      </c>
      <c r="M19" s="346"/>
      <c r="N19" s="58" t="s">
        <v>195</v>
      </c>
      <c r="O19" s="59">
        <f>CEILING(0.7*N8,2.5)</f>
        <v>70</v>
      </c>
      <c r="P19" s="51"/>
      <c r="Q19" s="345" t="s">
        <v>268</v>
      </c>
      <c r="R19" s="346"/>
      <c r="S19" s="58" t="s">
        <v>195</v>
      </c>
      <c r="T19" s="59">
        <f>CEILING(0.7*S8,2.5)</f>
        <v>42.5</v>
      </c>
      <c r="U19" s="52"/>
    </row>
    <row r="20" spans="1:21" x14ac:dyDescent="0.25">
      <c r="A20" s="50"/>
      <c r="B20" s="345" t="s">
        <v>260</v>
      </c>
      <c r="C20" s="346"/>
      <c r="D20" s="58" t="s">
        <v>195</v>
      </c>
      <c r="E20" s="59">
        <f>CEILING(0.7*D8,2.5)</f>
        <v>70</v>
      </c>
      <c r="F20" s="51"/>
      <c r="G20" s="345" t="s">
        <v>261</v>
      </c>
      <c r="H20" s="346"/>
      <c r="I20" s="58" t="s">
        <v>195</v>
      </c>
      <c r="J20" s="59">
        <f>CEILING(0.7*I8,2.5)</f>
        <v>70</v>
      </c>
      <c r="K20" s="51"/>
      <c r="L20" s="345" t="s">
        <v>262</v>
      </c>
      <c r="M20" s="346"/>
      <c r="N20" s="58" t="s">
        <v>195</v>
      </c>
      <c r="O20" s="59">
        <f>CEILING(0.7*N8,2.5)</f>
        <v>70</v>
      </c>
      <c r="P20" s="51"/>
      <c r="Q20" s="345" t="s">
        <v>268</v>
      </c>
      <c r="R20" s="346"/>
      <c r="S20" s="58" t="s">
        <v>195</v>
      </c>
      <c r="T20" s="59">
        <f>CEILING(0.7*S8,2.5)</f>
        <v>42.5</v>
      </c>
      <c r="U20" s="52"/>
    </row>
    <row r="21" spans="1:21" x14ac:dyDescent="0.25">
      <c r="A21" s="50"/>
      <c r="B21" s="345" t="s">
        <v>260</v>
      </c>
      <c r="C21" s="346"/>
      <c r="D21" s="58" t="s">
        <v>195</v>
      </c>
      <c r="E21" s="59">
        <f>CEILING(0.7*D8,2.5)</f>
        <v>70</v>
      </c>
      <c r="F21" s="51"/>
      <c r="G21" s="345" t="s">
        <v>261</v>
      </c>
      <c r="H21" s="346"/>
      <c r="I21" s="58" t="s">
        <v>195</v>
      </c>
      <c r="J21" s="59">
        <f>CEILING(0.7*I8,2.5)</f>
        <v>70</v>
      </c>
      <c r="K21" s="51"/>
      <c r="L21" s="345" t="s">
        <v>262</v>
      </c>
      <c r="M21" s="346"/>
      <c r="N21" s="58" t="s">
        <v>195</v>
      </c>
      <c r="O21" s="59">
        <f>CEILING(0.7*N8,2.5)</f>
        <v>70</v>
      </c>
      <c r="P21" s="51"/>
      <c r="Q21" s="345" t="s">
        <v>268</v>
      </c>
      <c r="R21" s="346"/>
      <c r="S21" s="58" t="s">
        <v>195</v>
      </c>
      <c r="T21" s="59">
        <f>CEILING(0.7*S8,2.5)</f>
        <v>42.5</v>
      </c>
      <c r="U21" s="52"/>
    </row>
    <row r="22" spans="1:21" x14ac:dyDescent="0.25">
      <c r="A22" s="50"/>
      <c r="B22" s="345" t="s">
        <v>260</v>
      </c>
      <c r="C22" s="346"/>
      <c r="D22" s="58" t="s">
        <v>195</v>
      </c>
      <c r="E22" s="59">
        <f>CEILING(0.8*D8,2.5)</f>
        <v>80</v>
      </c>
      <c r="F22" s="51"/>
      <c r="G22" s="345" t="s">
        <v>261</v>
      </c>
      <c r="H22" s="346"/>
      <c r="I22" s="58" t="s">
        <v>195</v>
      </c>
      <c r="J22" s="59">
        <f>CEILING(0.8*I8,2.5)</f>
        <v>80</v>
      </c>
      <c r="K22" s="51"/>
      <c r="L22" s="345" t="s">
        <v>262</v>
      </c>
      <c r="M22" s="346"/>
      <c r="N22" s="58" t="s">
        <v>195</v>
      </c>
      <c r="O22" s="59">
        <f>CEILING(0.8*N8,2.5)</f>
        <v>80</v>
      </c>
      <c r="P22" s="51"/>
      <c r="Q22" s="345" t="s">
        <v>268</v>
      </c>
      <c r="R22" s="346"/>
      <c r="S22" s="58" t="s">
        <v>195</v>
      </c>
      <c r="T22" s="59">
        <f>CEILING(0.8*S8,2.5)</f>
        <v>50</v>
      </c>
      <c r="U22" s="52"/>
    </row>
    <row r="23" spans="1:21" x14ac:dyDescent="0.25">
      <c r="A23" s="50"/>
      <c r="B23" s="345" t="s">
        <v>260</v>
      </c>
      <c r="C23" s="346"/>
      <c r="D23" s="58" t="s">
        <v>195</v>
      </c>
      <c r="E23" s="59">
        <f>CEILING(0.8*D8,2.5)</f>
        <v>80</v>
      </c>
      <c r="F23" s="51"/>
      <c r="G23" s="345" t="s">
        <v>261</v>
      </c>
      <c r="H23" s="346"/>
      <c r="I23" s="58" t="s">
        <v>195</v>
      </c>
      <c r="J23" s="59">
        <f>CEILING(0.8*I8,2.5)</f>
        <v>80</v>
      </c>
      <c r="K23" s="51"/>
      <c r="L23" s="345" t="s">
        <v>262</v>
      </c>
      <c r="M23" s="346"/>
      <c r="N23" s="58" t="s">
        <v>195</v>
      </c>
      <c r="O23" s="59">
        <f>CEILING(0.8*N8,2.5)</f>
        <v>80</v>
      </c>
      <c r="P23" s="51"/>
      <c r="Q23" s="345" t="s">
        <v>268</v>
      </c>
      <c r="R23" s="346"/>
      <c r="S23" s="58" t="s">
        <v>195</v>
      </c>
      <c r="T23" s="59">
        <f>CEILING(0.8*S8,2.5)</f>
        <v>50</v>
      </c>
      <c r="U23" s="52"/>
    </row>
    <row r="24" spans="1:21" x14ac:dyDescent="0.25">
      <c r="A24" s="50"/>
      <c r="B24" s="345" t="s">
        <v>260</v>
      </c>
      <c r="C24" s="346"/>
      <c r="D24" s="58" t="s">
        <v>257</v>
      </c>
      <c r="E24" s="59">
        <f>CEILING(0.8*D8,2.5)</f>
        <v>80</v>
      </c>
      <c r="F24" s="51"/>
      <c r="G24" s="345" t="s">
        <v>261</v>
      </c>
      <c r="H24" s="346"/>
      <c r="I24" s="58" t="s">
        <v>257</v>
      </c>
      <c r="J24" s="59">
        <f>CEILING(0.8*I8,2.5)</f>
        <v>80</v>
      </c>
      <c r="K24" s="51"/>
      <c r="L24" s="345" t="s">
        <v>262</v>
      </c>
      <c r="M24" s="346"/>
      <c r="N24" s="58" t="s">
        <v>257</v>
      </c>
      <c r="O24" s="59">
        <f>CEILING(0.8*N8,2.5)</f>
        <v>80</v>
      </c>
      <c r="P24" s="51"/>
      <c r="Q24" s="345" t="s">
        <v>268</v>
      </c>
      <c r="R24" s="346"/>
      <c r="S24" s="58" t="s">
        <v>257</v>
      </c>
      <c r="T24" s="59">
        <f>CEILING(0.8*S8,2.5)</f>
        <v>50</v>
      </c>
      <c r="U24" s="52"/>
    </row>
    <row r="25" spans="1:21" x14ac:dyDescent="0.25">
      <c r="A25" s="50"/>
      <c r="B25" s="342" t="s">
        <v>263</v>
      </c>
      <c r="C25" s="343"/>
      <c r="D25" s="343"/>
      <c r="E25" s="344"/>
      <c r="F25" s="51"/>
      <c r="G25" s="342" t="s">
        <v>263</v>
      </c>
      <c r="H25" s="343"/>
      <c r="I25" s="343"/>
      <c r="J25" s="344"/>
      <c r="K25" s="51"/>
      <c r="L25" s="342" t="s">
        <v>263</v>
      </c>
      <c r="M25" s="343"/>
      <c r="N25" s="343"/>
      <c r="O25" s="344"/>
      <c r="P25" s="51"/>
      <c r="Q25" s="342" t="s">
        <v>263</v>
      </c>
      <c r="R25" s="343"/>
      <c r="S25" s="343"/>
      <c r="T25" s="344"/>
      <c r="U25" s="52"/>
    </row>
    <row r="26" spans="1:21" ht="15.75" customHeight="1" x14ac:dyDescent="0.25">
      <c r="A26" s="50"/>
      <c r="B26" s="345" t="s">
        <v>264</v>
      </c>
      <c r="C26" s="346"/>
      <c r="D26" s="58" t="s">
        <v>206</v>
      </c>
      <c r="E26" s="60"/>
      <c r="F26" s="51"/>
      <c r="G26" s="345" t="s">
        <v>265</v>
      </c>
      <c r="H26" s="346"/>
      <c r="I26" s="58" t="s">
        <v>206</v>
      </c>
      <c r="J26" s="60"/>
      <c r="K26" s="51"/>
      <c r="L26" s="345" t="s">
        <v>266</v>
      </c>
      <c r="M26" s="346"/>
      <c r="N26" s="58" t="s">
        <v>206</v>
      </c>
      <c r="O26" s="60"/>
      <c r="P26" s="51"/>
      <c r="Q26" s="345" t="s">
        <v>269</v>
      </c>
      <c r="R26" s="346"/>
      <c r="S26" s="58" t="s">
        <v>206</v>
      </c>
      <c r="T26" s="60"/>
      <c r="U26" s="52"/>
    </row>
    <row r="27" spans="1:21" ht="22.5" customHeight="1" x14ac:dyDescent="0.25">
      <c r="A27" s="50"/>
      <c r="B27" s="345" t="s">
        <v>238</v>
      </c>
      <c r="C27" s="346"/>
      <c r="D27" s="58" t="s">
        <v>206</v>
      </c>
      <c r="E27" s="60"/>
      <c r="F27" s="51"/>
      <c r="G27" s="345" t="s">
        <v>267</v>
      </c>
      <c r="H27" s="346"/>
      <c r="I27" s="58" t="s">
        <v>206</v>
      </c>
      <c r="J27" s="60"/>
      <c r="K27" s="51"/>
      <c r="L27" s="345" t="s">
        <v>242</v>
      </c>
      <c r="M27" s="346"/>
      <c r="N27" s="58" t="s">
        <v>206</v>
      </c>
      <c r="O27" s="60"/>
      <c r="P27" s="51"/>
      <c r="Q27" s="345" t="s">
        <v>270</v>
      </c>
      <c r="R27" s="346"/>
      <c r="S27" s="58" t="s">
        <v>206</v>
      </c>
      <c r="T27" s="60"/>
      <c r="U27" s="52"/>
    </row>
    <row r="28" spans="1:21" x14ac:dyDescent="0.25">
      <c r="A28" s="50"/>
      <c r="B28" s="51"/>
      <c r="C28" s="51"/>
      <c r="D28" s="51"/>
      <c r="E28" s="51"/>
      <c r="F28" s="51"/>
      <c r="G28" s="51"/>
      <c r="H28" s="51"/>
      <c r="I28" s="51"/>
      <c r="J28" s="51"/>
      <c r="K28" s="51"/>
      <c r="L28" s="51"/>
      <c r="M28" s="51"/>
      <c r="N28" s="51"/>
      <c r="O28" s="51"/>
      <c r="P28" s="51"/>
      <c r="Q28" s="51"/>
      <c r="R28" s="51"/>
      <c r="S28" s="51"/>
      <c r="T28" s="51"/>
      <c r="U28" s="52"/>
    </row>
    <row r="29" spans="1:21" ht="14.4" thickBot="1" x14ac:dyDescent="0.3">
      <c r="A29" s="64"/>
      <c r="B29" s="354" t="s">
        <v>229</v>
      </c>
      <c r="C29" s="354"/>
      <c r="D29" s="354"/>
      <c r="E29" s="354"/>
      <c r="F29" s="65"/>
      <c r="G29" s="65"/>
      <c r="H29" s="65"/>
      <c r="I29" s="65"/>
      <c r="J29" s="65"/>
      <c r="K29" s="65"/>
      <c r="L29" s="65"/>
      <c r="M29" s="65"/>
      <c r="N29" s="65"/>
      <c r="O29" s="65"/>
      <c r="P29" s="65"/>
      <c r="Q29" s="65"/>
      <c r="R29" s="65"/>
      <c r="S29" s="65"/>
      <c r="T29" s="65"/>
      <c r="U29" s="66"/>
    </row>
    <row r="30" spans="1:21" x14ac:dyDescent="0.25">
      <c r="A30" s="64"/>
      <c r="B30" s="350" t="s">
        <v>178</v>
      </c>
      <c r="C30" s="351"/>
      <c r="D30" s="351"/>
      <c r="E30" s="352"/>
      <c r="F30" s="65"/>
      <c r="G30" s="350" t="s">
        <v>179</v>
      </c>
      <c r="H30" s="351"/>
      <c r="I30" s="351"/>
      <c r="J30" s="352"/>
      <c r="K30" s="65"/>
      <c r="L30" s="350" t="s">
        <v>180</v>
      </c>
      <c r="M30" s="351"/>
      <c r="N30" s="351"/>
      <c r="O30" s="352"/>
      <c r="P30" s="65"/>
      <c r="Q30" s="350" t="s">
        <v>181</v>
      </c>
      <c r="R30" s="351"/>
      <c r="S30" s="351"/>
      <c r="T30" s="352"/>
      <c r="U30" s="66"/>
    </row>
    <row r="31" spans="1:21" x14ac:dyDescent="0.25">
      <c r="A31" s="64"/>
      <c r="B31" s="336" t="s">
        <v>182</v>
      </c>
      <c r="C31" s="337"/>
      <c r="D31" s="347">
        <v>100</v>
      </c>
      <c r="E31" s="348"/>
      <c r="F31" s="65"/>
      <c r="G31" s="336" t="s">
        <v>182</v>
      </c>
      <c r="H31" s="337"/>
      <c r="I31" s="347">
        <v>100</v>
      </c>
      <c r="J31" s="348"/>
      <c r="K31" s="65"/>
      <c r="L31" s="336" t="s">
        <v>182</v>
      </c>
      <c r="M31" s="337"/>
      <c r="N31" s="347">
        <v>100</v>
      </c>
      <c r="O31" s="348"/>
      <c r="P31" s="65"/>
      <c r="Q31" s="336" t="s">
        <v>182</v>
      </c>
      <c r="R31" s="337"/>
      <c r="S31" s="347">
        <v>100</v>
      </c>
      <c r="T31" s="348"/>
      <c r="U31" s="66"/>
    </row>
    <row r="32" spans="1:21" x14ac:dyDescent="0.25">
      <c r="A32" s="64"/>
      <c r="B32" s="342" t="s">
        <v>183</v>
      </c>
      <c r="C32" s="343"/>
      <c r="D32" s="343"/>
      <c r="E32" s="344"/>
      <c r="F32" s="65"/>
      <c r="G32" s="342" t="s">
        <v>183</v>
      </c>
      <c r="H32" s="343"/>
      <c r="I32" s="343"/>
      <c r="J32" s="344"/>
      <c r="K32" s="65"/>
      <c r="L32" s="342" t="s">
        <v>183</v>
      </c>
      <c r="M32" s="343"/>
      <c r="N32" s="343"/>
      <c r="O32" s="344"/>
      <c r="P32" s="65"/>
      <c r="Q32" s="342" t="s">
        <v>183</v>
      </c>
      <c r="R32" s="343"/>
      <c r="S32" s="343"/>
      <c r="T32" s="344"/>
      <c r="U32" s="66"/>
    </row>
    <row r="33" spans="1:21" x14ac:dyDescent="0.25">
      <c r="A33" s="64"/>
      <c r="B33" s="336"/>
      <c r="C33" s="337"/>
      <c r="D33" s="53"/>
      <c r="E33" s="54"/>
      <c r="F33" s="65"/>
      <c r="G33" s="336"/>
      <c r="H33" s="337"/>
      <c r="I33" s="53"/>
      <c r="J33" s="55"/>
      <c r="K33" s="65"/>
      <c r="L33" s="336"/>
      <c r="M33" s="337"/>
      <c r="N33" s="53"/>
      <c r="O33" s="55"/>
      <c r="P33" s="65"/>
      <c r="Q33" s="336"/>
      <c r="R33" s="337"/>
      <c r="S33" s="53"/>
      <c r="T33" s="54"/>
      <c r="U33" s="66"/>
    </row>
    <row r="34" spans="1:21" x14ac:dyDescent="0.25">
      <c r="A34" s="64"/>
      <c r="B34" s="342" t="s">
        <v>192</v>
      </c>
      <c r="C34" s="343"/>
      <c r="D34" s="343"/>
      <c r="E34" s="344"/>
      <c r="F34" s="65"/>
      <c r="G34" s="342" t="s">
        <v>192</v>
      </c>
      <c r="H34" s="343"/>
      <c r="I34" s="343"/>
      <c r="J34" s="344"/>
      <c r="K34" s="65"/>
      <c r="L34" s="342" t="s">
        <v>192</v>
      </c>
      <c r="M34" s="343"/>
      <c r="N34" s="343"/>
      <c r="O34" s="344"/>
      <c r="P34" s="65"/>
      <c r="Q34" s="342" t="s">
        <v>192</v>
      </c>
      <c r="R34" s="343"/>
      <c r="S34" s="343"/>
      <c r="T34" s="344"/>
      <c r="U34" s="66"/>
    </row>
    <row r="35" spans="1:21" x14ac:dyDescent="0.25">
      <c r="A35" s="64"/>
      <c r="B35" s="336" t="s">
        <v>193</v>
      </c>
      <c r="C35" s="337"/>
      <c r="D35" s="56" t="s">
        <v>194</v>
      </c>
      <c r="E35" s="57">
        <f>CEILING(0.4*D31,2.5)</f>
        <v>40</v>
      </c>
      <c r="F35" s="65"/>
      <c r="G35" s="336" t="s">
        <v>193</v>
      </c>
      <c r="H35" s="337"/>
      <c r="I35" s="56" t="s">
        <v>194</v>
      </c>
      <c r="J35" s="57">
        <f>CEILING(0.4*I31,2.5)</f>
        <v>40</v>
      </c>
      <c r="K35" s="65"/>
      <c r="L35" s="336" t="s">
        <v>193</v>
      </c>
      <c r="M35" s="337"/>
      <c r="N35" s="56" t="s">
        <v>194</v>
      </c>
      <c r="O35" s="57">
        <f>CEILING(0.4*N31,2.5)</f>
        <v>40</v>
      </c>
      <c r="P35" s="65"/>
      <c r="Q35" s="336" t="s">
        <v>193</v>
      </c>
      <c r="R35" s="337"/>
      <c r="S35" s="56" t="s">
        <v>194</v>
      </c>
      <c r="T35" s="57">
        <f>CEILING(0.4*S31,2.5)</f>
        <v>40</v>
      </c>
      <c r="U35" s="66"/>
    </row>
    <row r="36" spans="1:21" x14ac:dyDescent="0.25">
      <c r="A36" s="64"/>
      <c r="B36" s="336" t="s">
        <v>193</v>
      </c>
      <c r="C36" s="337"/>
      <c r="D36" s="56" t="s">
        <v>194</v>
      </c>
      <c r="E36" s="57">
        <f>CEILING(0.5*D31,2.5)</f>
        <v>50</v>
      </c>
      <c r="F36" s="65"/>
      <c r="G36" s="336" t="s">
        <v>193</v>
      </c>
      <c r="H36" s="337"/>
      <c r="I36" s="56" t="s">
        <v>194</v>
      </c>
      <c r="J36" s="57">
        <f>CEILING(0.5*I31,2.5)</f>
        <v>50</v>
      </c>
      <c r="K36" s="65"/>
      <c r="L36" s="336" t="s">
        <v>193</v>
      </c>
      <c r="M36" s="337"/>
      <c r="N36" s="56" t="s">
        <v>194</v>
      </c>
      <c r="O36" s="57">
        <f>CEILING(0.5*N31,2.5)</f>
        <v>50</v>
      </c>
      <c r="P36" s="65"/>
      <c r="Q36" s="336" t="s">
        <v>193</v>
      </c>
      <c r="R36" s="337"/>
      <c r="S36" s="56" t="s">
        <v>194</v>
      </c>
      <c r="T36" s="57">
        <f>CEILING(0.5*S31,2.5)</f>
        <v>50</v>
      </c>
      <c r="U36" s="66"/>
    </row>
    <row r="37" spans="1:21" x14ac:dyDescent="0.25">
      <c r="A37" s="64"/>
      <c r="B37" s="336" t="s">
        <v>193</v>
      </c>
      <c r="C37" s="337"/>
      <c r="D37" s="56" t="s">
        <v>195</v>
      </c>
      <c r="E37" s="57">
        <f>CEILING(0.6*D31,2.5)</f>
        <v>60</v>
      </c>
      <c r="F37" s="65"/>
      <c r="G37" s="336" t="s">
        <v>193</v>
      </c>
      <c r="H37" s="337"/>
      <c r="I37" s="56" t="s">
        <v>195</v>
      </c>
      <c r="J37" s="57">
        <f>CEILING(0.6*I31,2.5)</f>
        <v>60</v>
      </c>
      <c r="K37" s="65"/>
      <c r="L37" s="336" t="s">
        <v>193</v>
      </c>
      <c r="M37" s="337"/>
      <c r="N37" s="56" t="s">
        <v>195</v>
      </c>
      <c r="O37" s="57">
        <f>CEILING(0.6*N31,2.5)</f>
        <v>60</v>
      </c>
      <c r="P37" s="65"/>
      <c r="Q37" s="336" t="s">
        <v>193</v>
      </c>
      <c r="R37" s="337"/>
      <c r="S37" s="56" t="s">
        <v>195</v>
      </c>
      <c r="T37" s="57">
        <f>CEILING(0.6*S31,2.5)</f>
        <v>60</v>
      </c>
      <c r="U37" s="66"/>
    </row>
    <row r="38" spans="1:21" x14ac:dyDescent="0.25">
      <c r="A38" s="64"/>
      <c r="B38" s="342" t="s">
        <v>196</v>
      </c>
      <c r="C38" s="343"/>
      <c r="D38" s="343"/>
      <c r="E38" s="344"/>
      <c r="F38" s="65"/>
      <c r="G38" s="342" t="s">
        <v>196</v>
      </c>
      <c r="H38" s="343"/>
      <c r="I38" s="343"/>
      <c r="J38" s="344"/>
      <c r="K38" s="65"/>
      <c r="L38" s="342" t="s">
        <v>196</v>
      </c>
      <c r="M38" s="343"/>
      <c r="N38" s="343"/>
      <c r="O38" s="344"/>
      <c r="P38" s="65"/>
      <c r="Q38" s="342" t="s">
        <v>196</v>
      </c>
      <c r="R38" s="343"/>
      <c r="S38" s="343"/>
      <c r="T38" s="344"/>
      <c r="U38" s="66"/>
    </row>
    <row r="39" spans="1:21" x14ac:dyDescent="0.25">
      <c r="A39" s="64"/>
      <c r="B39" s="345" t="s">
        <v>260</v>
      </c>
      <c r="C39" s="346"/>
      <c r="D39" s="58" t="s">
        <v>195</v>
      </c>
      <c r="E39" s="59">
        <f>CEILING(0.65*D31,2.5)</f>
        <v>65</v>
      </c>
      <c r="F39" s="65"/>
      <c r="G39" s="345" t="s">
        <v>261</v>
      </c>
      <c r="H39" s="346"/>
      <c r="I39" s="58" t="s">
        <v>195</v>
      </c>
      <c r="J39" s="59">
        <f>CEILING(0.65*I31,2.5)</f>
        <v>65</v>
      </c>
      <c r="K39" s="65"/>
      <c r="L39" s="345" t="s">
        <v>262</v>
      </c>
      <c r="M39" s="346"/>
      <c r="N39" s="58" t="s">
        <v>195</v>
      </c>
      <c r="O39" s="59">
        <f>CEILING(0.65*N31,2.5)</f>
        <v>65</v>
      </c>
      <c r="P39" s="65"/>
      <c r="Q39" s="345" t="s">
        <v>268</v>
      </c>
      <c r="R39" s="346"/>
      <c r="S39" s="58" t="s">
        <v>195</v>
      </c>
      <c r="T39" s="59">
        <f>CEILING(0.65*S31,2.5)</f>
        <v>65</v>
      </c>
      <c r="U39" s="66"/>
    </row>
    <row r="40" spans="1:21" x14ac:dyDescent="0.25">
      <c r="A40" s="64"/>
      <c r="B40" s="345" t="s">
        <v>260</v>
      </c>
      <c r="C40" s="346"/>
      <c r="D40" s="58" t="s">
        <v>195</v>
      </c>
      <c r="E40" s="59">
        <f>CEILING(0.65*D31,2.5)</f>
        <v>65</v>
      </c>
      <c r="F40" s="65"/>
      <c r="G40" s="345" t="s">
        <v>261</v>
      </c>
      <c r="H40" s="346"/>
      <c r="I40" s="58" t="s">
        <v>195</v>
      </c>
      <c r="J40" s="59">
        <f>CEILING(0.65*I31,2.5)</f>
        <v>65</v>
      </c>
      <c r="K40" s="65"/>
      <c r="L40" s="345" t="s">
        <v>262</v>
      </c>
      <c r="M40" s="346"/>
      <c r="N40" s="58" t="s">
        <v>195</v>
      </c>
      <c r="O40" s="59">
        <f>CEILING(0.65*N31,2.5)</f>
        <v>65</v>
      </c>
      <c r="P40" s="65"/>
      <c r="Q40" s="345" t="s">
        <v>268</v>
      </c>
      <c r="R40" s="346"/>
      <c r="S40" s="58" t="s">
        <v>195</v>
      </c>
      <c r="T40" s="59">
        <f>CEILING(0.65*S31,2.5)</f>
        <v>65</v>
      </c>
      <c r="U40" s="66"/>
    </row>
    <row r="41" spans="1:21" x14ac:dyDescent="0.25">
      <c r="A41" s="64"/>
      <c r="B41" s="345" t="s">
        <v>260</v>
      </c>
      <c r="C41" s="346"/>
      <c r="D41" s="58" t="s">
        <v>195</v>
      </c>
      <c r="E41" s="59">
        <f>CEILING(0.65*D31,2.5)</f>
        <v>65</v>
      </c>
      <c r="F41" s="65"/>
      <c r="G41" s="345" t="s">
        <v>261</v>
      </c>
      <c r="H41" s="346"/>
      <c r="I41" s="58" t="s">
        <v>195</v>
      </c>
      <c r="J41" s="59">
        <f>CEILING(0.65*I31,2.5)</f>
        <v>65</v>
      </c>
      <c r="K41" s="65"/>
      <c r="L41" s="345" t="s">
        <v>262</v>
      </c>
      <c r="M41" s="346"/>
      <c r="N41" s="58" t="s">
        <v>195</v>
      </c>
      <c r="O41" s="59">
        <f>CEILING(0.65*N31,2.5)</f>
        <v>65</v>
      </c>
      <c r="P41" s="65"/>
      <c r="Q41" s="345" t="s">
        <v>268</v>
      </c>
      <c r="R41" s="346"/>
      <c r="S41" s="58" t="s">
        <v>195</v>
      </c>
      <c r="T41" s="59">
        <f>CEILING(0.65*S31,2.5)</f>
        <v>65</v>
      </c>
      <c r="U41" s="66"/>
    </row>
    <row r="42" spans="1:21" x14ac:dyDescent="0.25">
      <c r="A42" s="64"/>
      <c r="B42" s="345" t="s">
        <v>260</v>
      </c>
      <c r="C42" s="346"/>
      <c r="D42" s="58" t="s">
        <v>195</v>
      </c>
      <c r="E42" s="59">
        <f>CEILING(0.75*D31,2.5)</f>
        <v>75</v>
      </c>
      <c r="F42" s="65"/>
      <c r="G42" s="345" t="s">
        <v>261</v>
      </c>
      <c r="H42" s="346"/>
      <c r="I42" s="58" t="s">
        <v>195</v>
      </c>
      <c r="J42" s="59">
        <f>CEILING(0.75*I31,2.5)</f>
        <v>75</v>
      </c>
      <c r="K42" s="65"/>
      <c r="L42" s="345" t="s">
        <v>262</v>
      </c>
      <c r="M42" s="346"/>
      <c r="N42" s="58" t="s">
        <v>195</v>
      </c>
      <c r="O42" s="59">
        <f>CEILING(0.75*N31,2.5)</f>
        <v>75</v>
      </c>
      <c r="P42" s="65"/>
      <c r="Q42" s="345" t="s">
        <v>268</v>
      </c>
      <c r="R42" s="346"/>
      <c r="S42" s="58" t="s">
        <v>195</v>
      </c>
      <c r="T42" s="59">
        <f>CEILING(0.75*S31,2.5)</f>
        <v>75</v>
      </c>
      <c r="U42" s="66"/>
    </row>
    <row r="43" spans="1:21" x14ac:dyDescent="0.25">
      <c r="A43" s="64"/>
      <c r="B43" s="345" t="s">
        <v>260</v>
      </c>
      <c r="C43" s="346"/>
      <c r="D43" s="58" t="s">
        <v>195</v>
      </c>
      <c r="E43" s="59">
        <f>CEILING(0.75*D31,2.5)</f>
        <v>75</v>
      </c>
      <c r="F43" s="65"/>
      <c r="G43" s="345" t="s">
        <v>261</v>
      </c>
      <c r="H43" s="346"/>
      <c r="I43" s="58" t="s">
        <v>195</v>
      </c>
      <c r="J43" s="59">
        <f>CEILING(0.75*I31,2.5)</f>
        <v>75</v>
      </c>
      <c r="K43" s="65"/>
      <c r="L43" s="345" t="s">
        <v>262</v>
      </c>
      <c r="M43" s="346"/>
      <c r="N43" s="58" t="s">
        <v>195</v>
      </c>
      <c r="O43" s="59">
        <f>CEILING(0.75*N31,2.5)</f>
        <v>75</v>
      </c>
      <c r="P43" s="65"/>
      <c r="Q43" s="345" t="s">
        <v>268</v>
      </c>
      <c r="R43" s="346"/>
      <c r="S43" s="58" t="s">
        <v>195</v>
      </c>
      <c r="T43" s="59">
        <f>CEILING(0.75*S31,2.5)</f>
        <v>75</v>
      </c>
      <c r="U43" s="66"/>
    </row>
    <row r="44" spans="1:21" x14ac:dyDescent="0.25">
      <c r="A44" s="64"/>
      <c r="B44" s="345" t="s">
        <v>260</v>
      </c>
      <c r="C44" s="346"/>
      <c r="D44" s="58" t="s">
        <v>195</v>
      </c>
      <c r="E44" s="59">
        <f>CEILING(0.75*D31,2.5)</f>
        <v>75</v>
      </c>
      <c r="F44" s="65"/>
      <c r="G44" s="345" t="s">
        <v>261</v>
      </c>
      <c r="H44" s="346"/>
      <c r="I44" s="58" t="s">
        <v>195</v>
      </c>
      <c r="J44" s="59">
        <f>CEILING(0.75*I31,2.5)</f>
        <v>75</v>
      </c>
      <c r="K44" s="65"/>
      <c r="L44" s="345" t="s">
        <v>262</v>
      </c>
      <c r="M44" s="346"/>
      <c r="N44" s="58" t="s">
        <v>195</v>
      </c>
      <c r="O44" s="59">
        <f>CEILING(0.75*N31,2.5)</f>
        <v>75</v>
      </c>
      <c r="P44" s="65"/>
      <c r="Q44" s="345" t="s">
        <v>268</v>
      </c>
      <c r="R44" s="346"/>
      <c r="S44" s="58" t="s">
        <v>195</v>
      </c>
      <c r="T44" s="59">
        <f>CEILING(0.75*S31,2.5)</f>
        <v>75</v>
      </c>
      <c r="U44" s="66"/>
    </row>
    <row r="45" spans="1:21" x14ac:dyDescent="0.25">
      <c r="A45" s="64"/>
      <c r="B45" s="345" t="s">
        <v>260</v>
      </c>
      <c r="C45" s="346"/>
      <c r="D45" s="58" t="s">
        <v>195</v>
      </c>
      <c r="E45" s="59">
        <f>CEILING(0.85*D31,2.5)</f>
        <v>85</v>
      </c>
      <c r="F45" s="65"/>
      <c r="G45" s="345" t="s">
        <v>261</v>
      </c>
      <c r="H45" s="346"/>
      <c r="I45" s="58" t="s">
        <v>195</v>
      </c>
      <c r="J45" s="59">
        <f>CEILING(0.85*I31,2.5)</f>
        <v>85</v>
      </c>
      <c r="K45" s="65"/>
      <c r="L45" s="345" t="s">
        <v>262</v>
      </c>
      <c r="M45" s="346"/>
      <c r="N45" s="58" t="s">
        <v>195</v>
      </c>
      <c r="O45" s="59">
        <f>CEILING(0.85*N31,2.5)</f>
        <v>85</v>
      </c>
      <c r="P45" s="65"/>
      <c r="Q45" s="345" t="s">
        <v>268</v>
      </c>
      <c r="R45" s="346"/>
      <c r="S45" s="58" t="s">
        <v>195</v>
      </c>
      <c r="T45" s="59">
        <f>CEILING(0.85*S31,2.5)</f>
        <v>85</v>
      </c>
      <c r="U45" s="66"/>
    </row>
    <row r="46" spans="1:21" x14ac:dyDescent="0.25">
      <c r="A46" s="64"/>
      <c r="B46" s="345" t="s">
        <v>260</v>
      </c>
      <c r="C46" s="346"/>
      <c r="D46" s="58" t="s">
        <v>195</v>
      </c>
      <c r="E46" s="59">
        <f>CEILING(0.85*D31,2.5)</f>
        <v>85</v>
      </c>
      <c r="F46" s="65"/>
      <c r="G46" s="345" t="s">
        <v>261</v>
      </c>
      <c r="H46" s="346"/>
      <c r="I46" s="58" t="s">
        <v>195</v>
      </c>
      <c r="J46" s="59">
        <f>CEILING(0.85*I31,2.5)</f>
        <v>85</v>
      </c>
      <c r="K46" s="65"/>
      <c r="L46" s="345" t="s">
        <v>262</v>
      </c>
      <c r="M46" s="346"/>
      <c r="N46" s="58" t="s">
        <v>195</v>
      </c>
      <c r="O46" s="59">
        <f>CEILING(0.85*N31,2.5)</f>
        <v>85</v>
      </c>
      <c r="P46" s="65"/>
      <c r="Q46" s="345" t="s">
        <v>268</v>
      </c>
      <c r="R46" s="346"/>
      <c r="S46" s="58" t="s">
        <v>195</v>
      </c>
      <c r="T46" s="59">
        <f>CEILING(0.85*S31,2.5)</f>
        <v>85</v>
      </c>
      <c r="U46" s="66"/>
    </row>
    <row r="47" spans="1:21" x14ac:dyDescent="0.25">
      <c r="A47" s="64"/>
      <c r="B47" s="345" t="s">
        <v>260</v>
      </c>
      <c r="C47" s="346"/>
      <c r="D47" s="58" t="s">
        <v>257</v>
      </c>
      <c r="E47" s="59">
        <f>CEILING(0.85*D31,2.5)</f>
        <v>85</v>
      </c>
      <c r="F47" s="65"/>
      <c r="G47" s="345" t="s">
        <v>261</v>
      </c>
      <c r="H47" s="346"/>
      <c r="I47" s="58" t="s">
        <v>257</v>
      </c>
      <c r="J47" s="59">
        <f>CEILING(0.85*I31,2.5)</f>
        <v>85</v>
      </c>
      <c r="K47" s="65"/>
      <c r="L47" s="345" t="s">
        <v>262</v>
      </c>
      <c r="M47" s="346"/>
      <c r="N47" s="58" t="s">
        <v>257</v>
      </c>
      <c r="O47" s="59">
        <f>CEILING(0.85*N31,2.5)</f>
        <v>85</v>
      </c>
      <c r="P47" s="65"/>
      <c r="Q47" s="345" t="s">
        <v>268</v>
      </c>
      <c r="R47" s="346"/>
      <c r="S47" s="58" t="s">
        <v>257</v>
      </c>
      <c r="T47" s="59">
        <f>CEILING(0.85*S31,2.5)</f>
        <v>85</v>
      </c>
      <c r="U47" s="66"/>
    </row>
    <row r="48" spans="1:21" x14ac:dyDescent="0.25">
      <c r="A48" s="64"/>
      <c r="B48" s="342" t="s">
        <v>263</v>
      </c>
      <c r="C48" s="343"/>
      <c r="D48" s="343"/>
      <c r="E48" s="344"/>
      <c r="F48" s="65"/>
      <c r="G48" s="342" t="s">
        <v>263</v>
      </c>
      <c r="H48" s="343"/>
      <c r="I48" s="343"/>
      <c r="J48" s="344"/>
      <c r="K48" s="65"/>
      <c r="L48" s="342" t="s">
        <v>263</v>
      </c>
      <c r="M48" s="343"/>
      <c r="N48" s="343"/>
      <c r="O48" s="344"/>
      <c r="P48" s="65"/>
      <c r="Q48" s="342" t="s">
        <v>263</v>
      </c>
      <c r="R48" s="343"/>
      <c r="S48" s="343"/>
      <c r="T48" s="344"/>
      <c r="U48" s="66"/>
    </row>
    <row r="49" spans="1:21" x14ac:dyDescent="0.25">
      <c r="A49" s="64"/>
      <c r="B49" s="345" t="s">
        <v>264</v>
      </c>
      <c r="C49" s="346"/>
      <c r="D49" s="58" t="s">
        <v>206</v>
      </c>
      <c r="E49" s="60"/>
      <c r="F49" s="65"/>
      <c r="G49" s="345" t="s">
        <v>265</v>
      </c>
      <c r="H49" s="346"/>
      <c r="I49" s="58" t="s">
        <v>206</v>
      </c>
      <c r="J49" s="60"/>
      <c r="K49" s="65"/>
      <c r="L49" s="345" t="s">
        <v>266</v>
      </c>
      <c r="M49" s="346"/>
      <c r="N49" s="58" t="s">
        <v>206</v>
      </c>
      <c r="O49" s="60"/>
      <c r="P49" s="65"/>
      <c r="Q49" s="345" t="s">
        <v>269</v>
      </c>
      <c r="R49" s="346"/>
      <c r="S49" s="58" t="s">
        <v>206</v>
      </c>
      <c r="T49" s="60"/>
      <c r="U49" s="66"/>
    </row>
    <row r="50" spans="1:21" ht="24" customHeight="1" x14ac:dyDescent="0.25">
      <c r="A50" s="64"/>
      <c r="B50" s="345" t="s">
        <v>238</v>
      </c>
      <c r="C50" s="346"/>
      <c r="D50" s="58" t="s">
        <v>206</v>
      </c>
      <c r="E50" s="60"/>
      <c r="F50" s="65"/>
      <c r="G50" s="345" t="s">
        <v>267</v>
      </c>
      <c r="H50" s="346"/>
      <c r="I50" s="58" t="s">
        <v>206</v>
      </c>
      <c r="J50" s="60"/>
      <c r="K50" s="65"/>
      <c r="L50" s="345" t="s">
        <v>242</v>
      </c>
      <c r="M50" s="346"/>
      <c r="N50" s="58" t="s">
        <v>206</v>
      </c>
      <c r="O50" s="60"/>
      <c r="P50" s="65"/>
      <c r="Q50" s="345" t="s">
        <v>270</v>
      </c>
      <c r="R50" s="346"/>
      <c r="S50" s="58" t="s">
        <v>206</v>
      </c>
      <c r="T50" s="60"/>
      <c r="U50" s="66"/>
    </row>
    <row r="51" spans="1:21" x14ac:dyDescent="0.25">
      <c r="A51" s="64"/>
      <c r="B51" s="65"/>
      <c r="C51" s="65"/>
      <c r="D51" s="65"/>
      <c r="E51" s="65"/>
      <c r="F51" s="65"/>
      <c r="G51" s="65"/>
      <c r="H51" s="65"/>
      <c r="I51" s="65"/>
      <c r="J51" s="65"/>
      <c r="K51" s="65"/>
      <c r="L51" s="65"/>
      <c r="M51" s="65"/>
      <c r="N51" s="65"/>
      <c r="O51" s="65"/>
      <c r="P51" s="65"/>
      <c r="Q51" s="65"/>
      <c r="R51" s="65"/>
      <c r="S51" s="65"/>
      <c r="T51" s="65"/>
      <c r="U51" s="66"/>
    </row>
    <row r="52" spans="1:21" ht="14.4" thickBot="1" x14ac:dyDescent="0.3">
      <c r="A52" s="67"/>
      <c r="B52" s="353" t="s">
        <v>230</v>
      </c>
      <c r="C52" s="353"/>
      <c r="D52" s="353"/>
      <c r="E52" s="353"/>
      <c r="F52" s="68"/>
      <c r="G52" s="68"/>
      <c r="H52" s="68"/>
      <c r="I52" s="68"/>
      <c r="J52" s="68"/>
      <c r="K52" s="68"/>
      <c r="L52" s="68"/>
      <c r="M52" s="68"/>
      <c r="N52" s="68"/>
      <c r="O52" s="68"/>
      <c r="P52" s="68"/>
      <c r="Q52" s="68"/>
      <c r="R52" s="68"/>
      <c r="S52" s="68"/>
      <c r="T52" s="68"/>
      <c r="U52" s="69"/>
    </row>
    <row r="53" spans="1:21" x14ac:dyDescent="0.25">
      <c r="A53" s="67"/>
      <c r="B53" s="350" t="s">
        <v>178</v>
      </c>
      <c r="C53" s="351"/>
      <c r="D53" s="351"/>
      <c r="E53" s="352"/>
      <c r="F53" s="68"/>
      <c r="G53" s="350" t="s">
        <v>179</v>
      </c>
      <c r="H53" s="351"/>
      <c r="I53" s="351"/>
      <c r="J53" s="352"/>
      <c r="K53" s="68"/>
      <c r="L53" s="350" t="s">
        <v>180</v>
      </c>
      <c r="M53" s="351"/>
      <c r="N53" s="351"/>
      <c r="O53" s="352"/>
      <c r="P53" s="68"/>
      <c r="Q53" s="350" t="s">
        <v>181</v>
      </c>
      <c r="R53" s="351"/>
      <c r="S53" s="351"/>
      <c r="T53" s="352"/>
      <c r="U53" s="69"/>
    </row>
    <row r="54" spans="1:21" x14ac:dyDescent="0.25">
      <c r="A54" s="67"/>
      <c r="B54" s="336" t="s">
        <v>182</v>
      </c>
      <c r="C54" s="337"/>
      <c r="D54" s="347">
        <v>100</v>
      </c>
      <c r="E54" s="348"/>
      <c r="F54" s="68"/>
      <c r="G54" s="336" t="s">
        <v>182</v>
      </c>
      <c r="H54" s="337"/>
      <c r="I54" s="347">
        <v>100</v>
      </c>
      <c r="J54" s="348"/>
      <c r="K54" s="68"/>
      <c r="L54" s="336" t="s">
        <v>182</v>
      </c>
      <c r="M54" s="337"/>
      <c r="N54" s="347">
        <v>100</v>
      </c>
      <c r="O54" s="348"/>
      <c r="P54" s="68"/>
      <c r="Q54" s="336" t="s">
        <v>182</v>
      </c>
      <c r="R54" s="337"/>
      <c r="S54" s="347">
        <v>100</v>
      </c>
      <c r="T54" s="348"/>
      <c r="U54" s="69"/>
    </row>
    <row r="55" spans="1:21" x14ac:dyDescent="0.25">
      <c r="A55" s="67"/>
      <c r="B55" s="342" t="s">
        <v>183</v>
      </c>
      <c r="C55" s="343"/>
      <c r="D55" s="343"/>
      <c r="E55" s="344"/>
      <c r="F55" s="68"/>
      <c r="G55" s="342" t="s">
        <v>183</v>
      </c>
      <c r="H55" s="343"/>
      <c r="I55" s="343"/>
      <c r="J55" s="344"/>
      <c r="K55" s="68"/>
      <c r="L55" s="342" t="s">
        <v>183</v>
      </c>
      <c r="M55" s="343"/>
      <c r="N55" s="343"/>
      <c r="O55" s="344"/>
      <c r="P55" s="68"/>
      <c r="Q55" s="342" t="s">
        <v>183</v>
      </c>
      <c r="R55" s="343"/>
      <c r="S55" s="343"/>
      <c r="T55" s="344"/>
      <c r="U55" s="69"/>
    </row>
    <row r="56" spans="1:21" x14ac:dyDescent="0.25">
      <c r="A56" s="67"/>
      <c r="B56" s="336"/>
      <c r="C56" s="337"/>
      <c r="D56" s="53"/>
      <c r="E56" s="54"/>
      <c r="F56" s="68"/>
      <c r="G56" s="336"/>
      <c r="H56" s="337"/>
      <c r="I56" s="53"/>
      <c r="J56" s="55"/>
      <c r="K56" s="68"/>
      <c r="L56" s="336"/>
      <c r="M56" s="337"/>
      <c r="N56" s="53"/>
      <c r="O56" s="55"/>
      <c r="P56" s="68"/>
      <c r="Q56" s="336"/>
      <c r="R56" s="337"/>
      <c r="S56" s="53"/>
      <c r="T56" s="54"/>
      <c r="U56" s="69"/>
    </row>
    <row r="57" spans="1:21" x14ac:dyDescent="0.25">
      <c r="A57" s="67"/>
      <c r="B57" s="342" t="s">
        <v>192</v>
      </c>
      <c r="C57" s="343"/>
      <c r="D57" s="343"/>
      <c r="E57" s="344"/>
      <c r="F57" s="68"/>
      <c r="G57" s="342" t="s">
        <v>192</v>
      </c>
      <c r="H57" s="343"/>
      <c r="I57" s="343"/>
      <c r="J57" s="344"/>
      <c r="K57" s="68"/>
      <c r="L57" s="342" t="s">
        <v>192</v>
      </c>
      <c r="M57" s="343"/>
      <c r="N57" s="343"/>
      <c r="O57" s="344"/>
      <c r="P57" s="68"/>
      <c r="Q57" s="342" t="s">
        <v>192</v>
      </c>
      <c r="R57" s="343"/>
      <c r="S57" s="343"/>
      <c r="T57" s="344"/>
      <c r="U57" s="69"/>
    </row>
    <row r="58" spans="1:21" x14ac:dyDescent="0.25">
      <c r="A58" s="67"/>
      <c r="B58" s="336" t="s">
        <v>193</v>
      </c>
      <c r="C58" s="337"/>
      <c r="D58" s="56" t="s">
        <v>194</v>
      </c>
      <c r="E58" s="57">
        <f>CEILING(0.4*D54,2.5)</f>
        <v>40</v>
      </c>
      <c r="F58" s="68"/>
      <c r="G58" s="336" t="s">
        <v>193</v>
      </c>
      <c r="H58" s="337"/>
      <c r="I58" s="56" t="s">
        <v>194</v>
      </c>
      <c r="J58" s="57">
        <f>CEILING(0.4*I54,2.5)</f>
        <v>40</v>
      </c>
      <c r="K58" s="68"/>
      <c r="L58" s="336" t="s">
        <v>193</v>
      </c>
      <c r="M58" s="337"/>
      <c r="N58" s="56" t="s">
        <v>194</v>
      </c>
      <c r="O58" s="57">
        <f>CEILING(0.4*N54,2.5)</f>
        <v>40</v>
      </c>
      <c r="P58" s="68"/>
      <c r="Q58" s="336" t="s">
        <v>193</v>
      </c>
      <c r="R58" s="337"/>
      <c r="S58" s="56" t="s">
        <v>194</v>
      </c>
      <c r="T58" s="57">
        <f>CEILING(0.4*S54,2.5)</f>
        <v>40</v>
      </c>
      <c r="U58" s="69"/>
    </row>
    <row r="59" spans="1:21" x14ac:dyDescent="0.25">
      <c r="A59" s="67"/>
      <c r="B59" s="336" t="s">
        <v>193</v>
      </c>
      <c r="C59" s="337"/>
      <c r="D59" s="56" t="s">
        <v>194</v>
      </c>
      <c r="E59" s="57">
        <f>CEILING(0.5*D54,2.5)</f>
        <v>50</v>
      </c>
      <c r="F59" s="68"/>
      <c r="G59" s="336" t="s">
        <v>193</v>
      </c>
      <c r="H59" s="337"/>
      <c r="I59" s="56" t="s">
        <v>194</v>
      </c>
      <c r="J59" s="57">
        <f>CEILING(0.5*I54,2.5)</f>
        <v>50</v>
      </c>
      <c r="K59" s="68"/>
      <c r="L59" s="336" t="s">
        <v>193</v>
      </c>
      <c r="M59" s="337"/>
      <c r="N59" s="56" t="s">
        <v>194</v>
      </c>
      <c r="O59" s="57">
        <f>CEILING(0.5*N54,2.5)</f>
        <v>50</v>
      </c>
      <c r="P59" s="68"/>
      <c r="Q59" s="336" t="s">
        <v>193</v>
      </c>
      <c r="R59" s="337"/>
      <c r="S59" s="56" t="s">
        <v>194</v>
      </c>
      <c r="T59" s="57">
        <f>CEILING(0.5*S54,2.5)</f>
        <v>50</v>
      </c>
      <c r="U59" s="69"/>
    </row>
    <row r="60" spans="1:21" x14ac:dyDescent="0.25">
      <c r="A60" s="67"/>
      <c r="B60" s="336" t="s">
        <v>193</v>
      </c>
      <c r="C60" s="337"/>
      <c r="D60" s="56" t="s">
        <v>195</v>
      </c>
      <c r="E60" s="57">
        <f>CEILING(0.6*D54,2.5)</f>
        <v>60</v>
      </c>
      <c r="F60" s="68"/>
      <c r="G60" s="336" t="s">
        <v>193</v>
      </c>
      <c r="H60" s="337"/>
      <c r="I60" s="56" t="s">
        <v>195</v>
      </c>
      <c r="J60" s="57">
        <f>CEILING(0.6*I54,2.5)</f>
        <v>60</v>
      </c>
      <c r="K60" s="68"/>
      <c r="L60" s="336" t="s">
        <v>193</v>
      </c>
      <c r="M60" s="337"/>
      <c r="N60" s="56" t="s">
        <v>195</v>
      </c>
      <c r="O60" s="57">
        <f>CEILING(0.6*N54,2.5)</f>
        <v>60</v>
      </c>
      <c r="P60" s="68"/>
      <c r="Q60" s="336" t="s">
        <v>193</v>
      </c>
      <c r="R60" s="337"/>
      <c r="S60" s="56" t="s">
        <v>195</v>
      </c>
      <c r="T60" s="57">
        <f>CEILING(0.6*S54,2.5)</f>
        <v>60</v>
      </c>
      <c r="U60" s="69"/>
    </row>
    <row r="61" spans="1:21" x14ac:dyDescent="0.25">
      <c r="A61" s="67"/>
      <c r="B61" s="342" t="s">
        <v>196</v>
      </c>
      <c r="C61" s="343"/>
      <c r="D61" s="343"/>
      <c r="E61" s="344"/>
      <c r="F61" s="68"/>
      <c r="G61" s="342" t="s">
        <v>196</v>
      </c>
      <c r="H61" s="343"/>
      <c r="I61" s="343"/>
      <c r="J61" s="344"/>
      <c r="K61" s="68"/>
      <c r="L61" s="342" t="s">
        <v>196</v>
      </c>
      <c r="M61" s="343"/>
      <c r="N61" s="343"/>
      <c r="O61" s="344"/>
      <c r="P61" s="68"/>
      <c r="Q61" s="342" t="s">
        <v>196</v>
      </c>
      <c r="R61" s="343"/>
      <c r="S61" s="343"/>
      <c r="T61" s="344"/>
      <c r="U61" s="69"/>
    </row>
    <row r="62" spans="1:21" x14ac:dyDescent="0.25">
      <c r="A62" s="67"/>
      <c r="B62" s="345" t="s">
        <v>260</v>
      </c>
      <c r="C62" s="346"/>
      <c r="D62" s="58" t="s">
        <v>195</v>
      </c>
      <c r="E62" s="59">
        <f>CEILING(0.7*D54,2.5)</f>
        <v>70</v>
      </c>
      <c r="F62" s="68"/>
      <c r="G62" s="345" t="s">
        <v>261</v>
      </c>
      <c r="H62" s="346"/>
      <c r="I62" s="58" t="s">
        <v>195</v>
      </c>
      <c r="J62" s="59">
        <f>CEILING(0.7*I54,2.5)</f>
        <v>70</v>
      </c>
      <c r="K62" s="68"/>
      <c r="L62" s="345" t="s">
        <v>262</v>
      </c>
      <c r="M62" s="346"/>
      <c r="N62" s="58" t="s">
        <v>195</v>
      </c>
      <c r="O62" s="59">
        <f>CEILING(0.7*N54,2.5)</f>
        <v>70</v>
      </c>
      <c r="P62" s="68"/>
      <c r="Q62" s="345" t="s">
        <v>268</v>
      </c>
      <c r="R62" s="346"/>
      <c r="S62" s="58" t="s">
        <v>195</v>
      </c>
      <c r="T62" s="59">
        <f>CEILING(0.7*S54,2.5)</f>
        <v>70</v>
      </c>
      <c r="U62" s="69"/>
    </row>
    <row r="63" spans="1:21" x14ac:dyDescent="0.25">
      <c r="A63" s="67"/>
      <c r="B63" s="345" t="s">
        <v>260</v>
      </c>
      <c r="C63" s="346"/>
      <c r="D63" s="58" t="s">
        <v>195</v>
      </c>
      <c r="E63" s="59">
        <f>CEILING(0.7*D54,2.5)</f>
        <v>70</v>
      </c>
      <c r="F63" s="68"/>
      <c r="G63" s="345" t="s">
        <v>261</v>
      </c>
      <c r="H63" s="346"/>
      <c r="I63" s="58" t="s">
        <v>195</v>
      </c>
      <c r="J63" s="59">
        <f>CEILING(0.7*I54,2.5)</f>
        <v>70</v>
      </c>
      <c r="K63" s="68"/>
      <c r="L63" s="345" t="s">
        <v>262</v>
      </c>
      <c r="M63" s="346"/>
      <c r="N63" s="58" t="s">
        <v>195</v>
      </c>
      <c r="O63" s="59">
        <f>CEILING(0.7*N54,2.5)</f>
        <v>70</v>
      </c>
      <c r="P63" s="68"/>
      <c r="Q63" s="345" t="s">
        <v>268</v>
      </c>
      <c r="R63" s="346"/>
      <c r="S63" s="58" t="s">
        <v>195</v>
      </c>
      <c r="T63" s="59">
        <f>CEILING(0.7*S54,2.5)</f>
        <v>70</v>
      </c>
      <c r="U63" s="69"/>
    </row>
    <row r="64" spans="1:21" x14ac:dyDescent="0.25">
      <c r="A64" s="67"/>
      <c r="B64" s="345" t="s">
        <v>260</v>
      </c>
      <c r="C64" s="346"/>
      <c r="D64" s="58" t="s">
        <v>195</v>
      </c>
      <c r="E64" s="59">
        <f>CEILING(0.7*D54,2.5)</f>
        <v>70</v>
      </c>
      <c r="F64" s="68"/>
      <c r="G64" s="345" t="s">
        <v>261</v>
      </c>
      <c r="H64" s="346"/>
      <c r="I64" s="58" t="s">
        <v>195</v>
      </c>
      <c r="J64" s="59">
        <f>CEILING(0.7*I54,2.5)</f>
        <v>70</v>
      </c>
      <c r="K64" s="68"/>
      <c r="L64" s="345" t="s">
        <v>262</v>
      </c>
      <c r="M64" s="346"/>
      <c r="N64" s="58" t="s">
        <v>195</v>
      </c>
      <c r="O64" s="59">
        <f>CEILING(0.7*N54,2.5)</f>
        <v>70</v>
      </c>
      <c r="P64" s="68"/>
      <c r="Q64" s="345" t="s">
        <v>268</v>
      </c>
      <c r="R64" s="346"/>
      <c r="S64" s="58" t="s">
        <v>195</v>
      </c>
      <c r="T64" s="59">
        <f>CEILING(0.7*S54,2.5)</f>
        <v>70</v>
      </c>
      <c r="U64" s="69"/>
    </row>
    <row r="65" spans="1:21" x14ac:dyDescent="0.25">
      <c r="A65" s="67"/>
      <c r="B65" s="345" t="s">
        <v>260</v>
      </c>
      <c r="C65" s="346"/>
      <c r="D65" s="58" t="s">
        <v>195</v>
      </c>
      <c r="E65" s="59">
        <f>CEILING(0.8*D54,2.5)</f>
        <v>80</v>
      </c>
      <c r="F65" s="68"/>
      <c r="G65" s="345" t="s">
        <v>261</v>
      </c>
      <c r="H65" s="346"/>
      <c r="I65" s="58" t="s">
        <v>195</v>
      </c>
      <c r="J65" s="59">
        <f>CEILING(0.8*I54,2.5)</f>
        <v>80</v>
      </c>
      <c r="K65" s="68"/>
      <c r="L65" s="345" t="s">
        <v>262</v>
      </c>
      <c r="M65" s="346"/>
      <c r="N65" s="58" t="s">
        <v>195</v>
      </c>
      <c r="O65" s="59">
        <f>CEILING(0.8*N54,2.5)</f>
        <v>80</v>
      </c>
      <c r="P65" s="68"/>
      <c r="Q65" s="345" t="s">
        <v>268</v>
      </c>
      <c r="R65" s="346"/>
      <c r="S65" s="58" t="s">
        <v>195</v>
      </c>
      <c r="T65" s="59">
        <f>CEILING(0.8*S54,2.5)</f>
        <v>80</v>
      </c>
      <c r="U65" s="69"/>
    </row>
    <row r="66" spans="1:21" x14ac:dyDescent="0.25">
      <c r="A66" s="67"/>
      <c r="B66" s="345" t="s">
        <v>260</v>
      </c>
      <c r="C66" s="346"/>
      <c r="D66" s="58" t="s">
        <v>195</v>
      </c>
      <c r="E66" s="59">
        <f>CEILING(0.8*D54,2.5)</f>
        <v>80</v>
      </c>
      <c r="F66" s="68"/>
      <c r="G66" s="345" t="s">
        <v>261</v>
      </c>
      <c r="H66" s="346"/>
      <c r="I66" s="58" t="s">
        <v>195</v>
      </c>
      <c r="J66" s="59">
        <f>CEILING(0.8*I54,2.5)</f>
        <v>80</v>
      </c>
      <c r="K66" s="68"/>
      <c r="L66" s="345" t="s">
        <v>262</v>
      </c>
      <c r="M66" s="346"/>
      <c r="N66" s="58" t="s">
        <v>195</v>
      </c>
      <c r="O66" s="59">
        <f>CEILING(0.8*N54,2.5)</f>
        <v>80</v>
      </c>
      <c r="P66" s="68"/>
      <c r="Q66" s="345" t="s">
        <v>268</v>
      </c>
      <c r="R66" s="346"/>
      <c r="S66" s="58" t="s">
        <v>195</v>
      </c>
      <c r="T66" s="59">
        <f>CEILING(0.8*S54,2.5)</f>
        <v>80</v>
      </c>
      <c r="U66" s="69"/>
    </row>
    <row r="67" spans="1:21" x14ac:dyDescent="0.25">
      <c r="A67" s="67"/>
      <c r="B67" s="345" t="s">
        <v>260</v>
      </c>
      <c r="C67" s="346"/>
      <c r="D67" s="58" t="s">
        <v>195</v>
      </c>
      <c r="E67" s="59">
        <f>CEILING(0.8*D54,2.5)</f>
        <v>80</v>
      </c>
      <c r="F67" s="68"/>
      <c r="G67" s="345" t="s">
        <v>261</v>
      </c>
      <c r="H67" s="346"/>
      <c r="I67" s="58" t="s">
        <v>195</v>
      </c>
      <c r="J67" s="59">
        <f>CEILING(0.8*I54,2.5)</f>
        <v>80</v>
      </c>
      <c r="K67" s="68"/>
      <c r="L67" s="345" t="s">
        <v>262</v>
      </c>
      <c r="M67" s="346"/>
      <c r="N67" s="58" t="s">
        <v>195</v>
      </c>
      <c r="O67" s="59">
        <f>CEILING(0.8*N54,2.5)</f>
        <v>80</v>
      </c>
      <c r="P67" s="68"/>
      <c r="Q67" s="345" t="s">
        <v>268</v>
      </c>
      <c r="R67" s="346"/>
      <c r="S67" s="58" t="s">
        <v>195</v>
      </c>
      <c r="T67" s="59">
        <f>CEILING(0.8*S54,2.5)</f>
        <v>80</v>
      </c>
      <c r="U67" s="69"/>
    </row>
    <row r="68" spans="1:21" x14ac:dyDescent="0.25">
      <c r="A68" s="67"/>
      <c r="B68" s="345" t="s">
        <v>260</v>
      </c>
      <c r="C68" s="346"/>
      <c r="D68" s="58" t="s">
        <v>195</v>
      </c>
      <c r="E68" s="59">
        <f>CEILING(0.9*D54,2.5)</f>
        <v>90</v>
      </c>
      <c r="F68" s="68"/>
      <c r="G68" s="345" t="s">
        <v>261</v>
      </c>
      <c r="H68" s="346"/>
      <c r="I68" s="58" t="s">
        <v>195</v>
      </c>
      <c r="J68" s="59">
        <f>CEILING(0.9*I54,2.5)</f>
        <v>90</v>
      </c>
      <c r="K68" s="68"/>
      <c r="L68" s="345" t="s">
        <v>262</v>
      </c>
      <c r="M68" s="346"/>
      <c r="N68" s="58" t="s">
        <v>195</v>
      </c>
      <c r="O68" s="59">
        <f>CEILING(0.9*N54,2.5)</f>
        <v>90</v>
      </c>
      <c r="P68" s="68"/>
      <c r="Q68" s="345" t="s">
        <v>268</v>
      </c>
      <c r="R68" s="346"/>
      <c r="S68" s="58" t="s">
        <v>195</v>
      </c>
      <c r="T68" s="59">
        <f>CEILING(0.9*S54,2.5)</f>
        <v>90</v>
      </c>
      <c r="U68" s="69"/>
    </row>
    <row r="69" spans="1:21" x14ac:dyDescent="0.25">
      <c r="A69" s="67"/>
      <c r="B69" s="345" t="s">
        <v>260</v>
      </c>
      <c r="C69" s="346"/>
      <c r="D69" s="58" t="s">
        <v>195</v>
      </c>
      <c r="E69" s="59">
        <f>CEILING(0.9*D54,2.5)</f>
        <v>90</v>
      </c>
      <c r="F69" s="68"/>
      <c r="G69" s="345" t="s">
        <v>261</v>
      </c>
      <c r="H69" s="346"/>
      <c r="I69" s="58" t="s">
        <v>195</v>
      </c>
      <c r="J69" s="59">
        <f>CEILING(0.9*I54,2.5)</f>
        <v>90</v>
      </c>
      <c r="K69" s="68"/>
      <c r="L69" s="345" t="s">
        <v>262</v>
      </c>
      <c r="M69" s="346"/>
      <c r="N69" s="58" t="s">
        <v>195</v>
      </c>
      <c r="O69" s="59">
        <f>CEILING(0.9*N54,2.5)</f>
        <v>90</v>
      </c>
      <c r="P69" s="68"/>
      <c r="Q69" s="345" t="s">
        <v>268</v>
      </c>
      <c r="R69" s="346"/>
      <c r="S69" s="58" t="s">
        <v>195</v>
      </c>
      <c r="T69" s="59">
        <f>CEILING(0.9*S54,2.5)</f>
        <v>90</v>
      </c>
      <c r="U69" s="69"/>
    </row>
    <row r="70" spans="1:21" x14ac:dyDescent="0.25">
      <c r="A70" s="67"/>
      <c r="B70" s="345" t="s">
        <v>260</v>
      </c>
      <c r="C70" s="346"/>
      <c r="D70" s="58" t="s">
        <v>257</v>
      </c>
      <c r="E70" s="59">
        <f>CEILING(0.9*D54,2.5)</f>
        <v>90</v>
      </c>
      <c r="F70" s="68"/>
      <c r="G70" s="345" t="s">
        <v>261</v>
      </c>
      <c r="H70" s="346"/>
      <c r="I70" s="58" t="s">
        <v>257</v>
      </c>
      <c r="J70" s="59">
        <f>CEILING(0.9*I54,2.5)</f>
        <v>90</v>
      </c>
      <c r="K70" s="68"/>
      <c r="L70" s="345" t="s">
        <v>262</v>
      </c>
      <c r="M70" s="346"/>
      <c r="N70" s="58" t="s">
        <v>257</v>
      </c>
      <c r="O70" s="59">
        <f>CEILING(0.9*N54,2.5)</f>
        <v>90</v>
      </c>
      <c r="P70" s="68"/>
      <c r="Q70" s="345" t="s">
        <v>268</v>
      </c>
      <c r="R70" s="346"/>
      <c r="S70" s="58" t="s">
        <v>257</v>
      </c>
      <c r="T70" s="59">
        <f>CEILING(0.9*S54,2.5)</f>
        <v>90</v>
      </c>
      <c r="U70" s="69"/>
    </row>
    <row r="71" spans="1:21" x14ac:dyDescent="0.25">
      <c r="A71" s="67"/>
      <c r="B71" s="342" t="s">
        <v>263</v>
      </c>
      <c r="C71" s="343"/>
      <c r="D71" s="343"/>
      <c r="E71" s="344"/>
      <c r="F71" s="68"/>
      <c r="G71" s="342" t="s">
        <v>263</v>
      </c>
      <c r="H71" s="343"/>
      <c r="I71" s="343"/>
      <c r="J71" s="344"/>
      <c r="K71" s="68"/>
      <c r="L71" s="342" t="s">
        <v>263</v>
      </c>
      <c r="M71" s="343"/>
      <c r="N71" s="343"/>
      <c r="O71" s="344"/>
      <c r="P71" s="68"/>
      <c r="Q71" s="342" t="s">
        <v>263</v>
      </c>
      <c r="R71" s="343"/>
      <c r="S71" s="343"/>
      <c r="T71" s="344"/>
      <c r="U71" s="69"/>
    </row>
    <row r="72" spans="1:21" x14ac:dyDescent="0.25">
      <c r="A72" s="67"/>
      <c r="B72" s="345" t="s">
        <v>264</v>
      </c>
      <c r="C72" s="346"/>
      <c r="D72" s="58" t="s">
        <v>206</v>
      </c>
      <c r="E72" s="60"/>
      <c r="F72" s="68"/>
      <c r="G72" s="345" t="s">
        <v>265</v>
      </c>
      <c r="H72" s="346"/>
      <c r="I72" s="58" t="s">
        <v>206</v>
      </c>
      <c r="J72" s="60"/>
      <c r="K72" s="68"/>
      <c r="L72" s="345" t="s">
        <v>266</v>
      </c>
      <c r="M72" s="346"/>
      <c r="N72" s="58" t="s">
        <v>206</v>
      </c>
      <c r="O72" s="60"/>
      <c r="P72" s="68"/>
      <c r="Q72" s="345" t="s">
        <v>269</v>
      </c>
      <c r="R72" s="346"/>
      <c r="S72" s="58" t="s">
        <v>206</v>
      </c>
      <c r="T72" s="60"/>
      <c r="U72" s="69"/>
    </row>
    <row r="73" spans="1:21" x14ac:dyDescent="0.25">
      <c r="A73" s="67"/>
      <c r="B73" s="345" t="s">
        <v>238</v>
      </c>
      <c r="C73" s="346"/>
      <c r="D73" s="58" t="s">
        <v>206</v>
      </c>
      <c r="E73" s="60"/>
      <c r="F73" s="68"/>
      <c r="G73" s="345" t="s">
        <v>267</v>
      </c>
      <c r="H73" s="346"/>
      <c r="I73" s="58" t="s">
        <v>206</v>
      </c>
      <c r="J73" s="60"/>
      <c r="K73" s="68"/>
      <c r="L73" s="345" t="s">
        <v>242</v>
      </c>
      <c r="M73" s="346"/>
      <c r="N73" s="58" t="s">
        <v>206</v>
      </c>
      <c r="O73" s="60"/>
      <c r="P73" s="68"/>
      <c r="Q73" s="345" t="s">
        <v>270</v>
      </c>
      <c r="R73" s="346"/>
      <c r="S73" s="58" t="s">
        <v>206</v>
      </c>
      <c r="T73" s="60"/>
      <c r="U73" s="69"/>
    </row>
    <row r="74" spans="1:21" x14ac:dyDescent="0.25">
      <c r="A74" s="67"/>
      <c r="B74" s="68"/>
      <c r="C74" s="68"/>
      <c r="D74" s="68"/>
      <c r="E74" s="68"/>
      <c r="F74" s="68"/>
      <c r="G74" s="68"/>
      <c r="H74" s="68"/>
      <c r="I74" s="68"/>
      <c r="J74" s="68"/>
      <c r="K74" s="68"/>
      <c r="L74" s="68"/>
      <c r="M74" s="68"/>
      <c r="N74" s="68"/>
      <c r="O74" s="68"/>
      <c r="P74" s="68"/>
      <c r="Q74" s="68"/>
      <c r="R74" s="68"/>
      <c r="S74" s="68"/>
      <c r="T74" s="68"/>
      <c r="U74" s="69"/>
    </row>
    <row r="75" spans="1:21" ht="14.4" thickBot="1" x14ac:dyDescent="0.3">
      <c r="A75" s="70"/>
      <c r="B75" s="349" t="s">
        <v>231</v>
      </c>
      <c r="C75" s="349"/>
      <c r="D75" s="349"/>
      <c r="E75" s="71"/>
      <c r="F75" s="71"/>
      <c r="G75" s="71"/>
      <c r="H75" s="71"/>
      <c r="I75" s="71"/>
      <c r="J75" s="71"/>
      <c r="K75" s="71"/>
      <c r="L75" s="71"/>
      <c r="M75" s="71"/>
      <c r="N75" s="71"/>
      <c r="O75" s="71"/>
      <c r="P75" s="71"/>
      <c r="Q75" s="71"/>
      <c r="R75" s="71"/>
      <c r="S75" s="71"/>
      <c r="T75" s="71"/>
      <c r="U75" s="72"/>
    </row>
    <row r="76" spans="1:21" x14ac:dyDescent="0.25">
      <c r="A76" s="70"/>
      <c r="B76" s="350" t="s">
        <v>178</v>
      </c>
      <c r="C76" s="351"/>
      <c r="D76" s="351"/>
      <c r="E76" s="352"/>
      <c r="F76" s="71"/>
      <c r="G76" s="350" t="s">
        <v>179</v>
      </c>
      <c r="H76" s="351"/>
      <c r="I76" s="351"/>
      <c r="J76" s="352"/>
      <c r="K76" s="71"/>
      <c r="L76" s="350" t="s">
        <v>180</v>
      </c>
      <c r="M76" s="351"/>
      <c r="N76" s="351"/>
      <c r="O76" s="352"/>
      <c r="P76" s="71"/>
      <c r="Q76" s="350" t="s">
        <v>181</v>
      </c>
      <c r="R76" s="351"/>
      <c r="S76" s="351"/>
      <c r="T76" s="352"/>
      <c r="U76" s="72"/>
    </row>
    <row r="77" spans="1:21" x14ac:dyDescent="0.25">
      <c r="A77" s="70"/>
      <c r="B77" s="336" t="s">
        <v>182</v>
      </c>
      <c r="C77" s="337"/>
      <c r="D77" s="347">
        <v>100</v>
      </c>
      <c r="E77" s="348"/>
      <c r="F77" s="71"/>
      <c r="G77" s="336" t="s">
        <v>182</v>
      </c>
      <c r="H77" s="337"/>
      <c r="I77" s="347">
        <v>100</v>
      </c>
      <c r="J77" s="348"/>
      <c r="K77" s="71"/>
      <c r="L77" s="336" t="s">
        <v>182</v>
      </c>
      <c r="M77" s="337"/>
      <c r="N77" s="347">
        <v>100</v>
      </c>
      <c r="O77" s="348"/>
      <c r="P77" s="71"/>
      <c r="Q77" s="336" t="s">
        <v>182</v>
      </c>
      <c r="R77" s="337"/>
      <c r="S77" s="347">
        <v>100</v>
      </c>
      <c r="T77" s="348"/>
      <c r="U77" s="72"/>
    </row>
    <row r="78" spans="1:21" x14ac:dyDescent="0.25">
      <c r="A78" s="70"/>
      <c r="B78" s="342" t="s">
        <v>183</v>
      </c>
      <c r="C78" s="343"/>
      <c r="D78" s="343"/>
      <c r="E78" s="344"/>
      <c r="F78" s="71"/>
      <c r="G78" s="342" t="s">
        <v>183</v>
      </c>
      <c r="H78" s="343"/>
      <c r="I78" s="343"/>
      <c r="J78" s="344"/>
      <c r="K78" s="71"/>
      <c r="L78" s="342" t="s">
        <v>183</v>
      </c>
      <c r="M78" s="343"/>
      <c r="N78" s="343"/>
      <c r="O78" s="344"/>
      <c r="P78" s="71"/>
      <c r="Q78" s="342" t="s">
        <v>183</v>
      </c>
      <c r="R78" s="343"/>
      <c r="S78" s="343"/>
      <c r="T78" s="344"/>
      <c r="U78" s="72"/>
    </row>
    <row r="79" spans="1:21" x14ac:dyDescent="0.25">
      <c r="A79" s="70"/>
      <c r="B79" s="336"/>
      <c r="C79" s="337"/>
      <c r="D79" s="53"/>
      <c r="E79" s="54"/>
      <c r="F79" s="71"/>
      <c r="G79" s="336"/>
      <c r="H79" s="337"/>
      <c r="I79" s="53"/>
      <c r="J79" s="55"/>
      <c r="K79" s="71"/>
      <c r="L79" s="336"/>
      <c r="M79" s="337"/>
      <c r="N79" s="53"/>
      <c r="O79" s="55"/>
      <c r="P79" s="71"/>
      <c r="Q79" s="336"/>
      <c r="R79" s="337"/>
      <c r="S79" s="53"/>
      <c r="T79" s="54"/>
      <c r="U79" s="72"/>
    </row>
    <row r="80" spans="1:21" x14ac:dyDescent="0.25">
      <c r="A80" s="70"/>
      <c r="B80" s="342" t="s">
        <v>192</v>
      </c>
      <c r="C80" s="343"/>
      <c r="D80" s="343"/>
      <c r="E80" s="344"/>
      <c r="F80" s="71"/>
      <c r="G80" s="342" t="s">
        <v>192</v>
      </c>
      <c r="H80" s="343"/>
      <c r="I80" s="343"/>
      <c r="J80" s="344"/>
      <c r="K80" s="71"/>
      <c r="L80" s="342" t="s">
        <v>192</v>
      </c>
      <c r="M80" s="343"/>
      <c r="N80" s="343"/>
      <c r="O80" s="344"/>
      <c r="P80" s="71"/>
      <c r="Q80" s="342" t="s">
        <v>192</v>
      </c>
      <c r="R80" s="343"/>
      <c r="S80" s="343"/>
      <c r="T80" s="344"/>
      <c r="U80" s="72"/>
    </row>
    <row r="81" spans="1:21" x14ac:dyDescent="0.25">
      <c r="A81" s="70"/>
      <c r="B81" s="336"/>
      <c r="C81" s="337"/>
      <c r="D81" s="56"/>
      <c r="E81" s="61"/>
      <c r="F81" s="71"/>
      <c r="G81" s="336"/>
      <c r="H81" s="337"/>
      <c r="I81" s="56"/>
      <c r="J81" s="61"/>
      <c r="K81" s="71"/>
      <c r="L81" s="336"/>
      <c r="M81" s="337"/>
      <c r="N81" s="56"/>
      <c r="O81" s="61"/>
      <c r="P81" s="71"/>
      <c r="Q81" s="336"/>
      <c r="R81" s="337"/>
      <c r="S81" s="56"/>
      <c r="T81" s="61"/>
      <c r="U81" s="72"/>
    </row>
    <row r="82" spans="1:21" x14ac:dyDescent="0.25">
      <c r="A82" s="70"/>
      <c r="B82" s="336"/>
      <c r="C82" s="337"/>
      <c r="D82" s="56"/>
      <c r="E82" s="61"/>
      <c r="F82" s="71"/>
      <c r="G82" s="336"/>
      <c r="H82" s="337"/>
      <c r="I82" s="56"/>
      <c r="J82" s="61"/>
      <c r="K82" s="71"/>
      <c r="L82" s="336"/>
      <c r="M82" s="337"/>
      <c r="N82" s="56"/>
      <c r="O82" s="61"/>
      <c r="P82" s="71"/>
      <c r="Q82" s="336"/>
      <c r="R82" s="337"/>
      <c r="S82" s="56"/>
      <c r="T82" s="61"/>
      <c r="U82" s="72"/>
    </row>
    <row r="83" spans="1:21" x14ac:dyDescent="0.25">
      <c r="A83" s="70"/>
      <c r="B83" s="336"/>
      <c r="C83" s="337"/>
      <c r="D83" s="56"/>
      <c r="E83" s="61"/>
      <c r="F83" s="71"/>
      <c r="G83" s="336"/>
      <c r="H83" s="337"/>
      <c r="I83" s="56"/>
      <c r="J83" s="61"/>
      <c r="K83" s="71"/>
      <c r="L83" s="336"/>
      <c r="M83" s="337"/>
      <c r="N83" s="56"/>
      <c r="O83" s="61"/>
      <c r="P83" s="71"/>
      <c r="Q83" s="336"/>
      <c r="R83" s="337"/>
      <c r="S83" s="56"/>
      <c r="T83" s="61"/>
      <c r="U83" s="72"/>
    </row>
    <row r="84" spans="1:21" x14ac:dyDescent="0.25">
      <c r="A84" s="70"/>
      <c r="B84" s="342" t="s">
        <v>196</v>
      </c>
      <c r="C84" s="343"/>
      <c r="D84" s="343"/>
      <c r="E84" s="344"/>
      <c r="F84" s="71"/>
      <c r="G84" s="342" t="s">
        <v>196</v>
      </c>
      <c r="H84" s="343"/>
      <c r="I84" s="343"/>
      <c r="J84" s="344"/>
      <c r="K84" s="71"/>
      <c r="L84" s="342" t="s">
        <v>196</v>
      </c>
      <c r="M84" s="343"/>
      <c r="N84" s="343"/>
      <c r="O84" s="344"/>
      <c r="P84" s="71"/>
      <c r="Q84" s="342" t="s">
        <v>196</v>
      </c>
      <c r="R84" s="343"/>
      <c r="S84" s="343"/>
      <c r="T84" s="344"/>
      <c r="U84" s="72"/>
    </row>
    <row r="85" spans="1:21" x14ac:dyDescent="0.25">
      <c r="A85" s="70"/>
      <c r="B85" s="345" t="s">
        <v>260</v>
      </c>
      <c r="C85" s="346"/>
      <c r="D85" s="58" t="s">
        <v>195</v>
      </c>
      <c r="E85" s="59">
        <f>CEILING(0.4*D77,2.5)</f>
        <v>40</v>
      </c>
      <c r="F85" s="71"/>
      <c r="G85" s="345" t="s">
        <v>261</v>
      </c>
      <c r="H85" s="346"/>
      <c r="I85" s="58" t="s">
        <v>195</v>
      </c>
      <c r="J85" s="59">
        <f>CEILING(0.4*I77,2.5)</f>
        <v>40</v>
      </c>
      <c r="K85" s="71"/>
      <c r="L85" s="345" t="s">
        <v>262</v>
      </c>
      <c r="M85" s="346"/>
      <c r="N85" s="58" t="s">
        <v>195</v>
      </c>
      <c r="O85" s="59">
        <f>CEILING(0.4*N77,2.5)</f>
        <v>40</v>
      </c>
      <c r="P85" s="71"/>
      <c r="Q85" s="345" t="s">
        <v>268</v>
      </c>
      <c r="R85" s="346"/>
      <c r="S85" s="58" t="s">
        <v>195</v>
      </c>
      <c r="T85" s="59">
        <f>CEILING(0.4*S77,2.5)</f>
        <v>40</v>
      </c>
      <c r="U85" s="72"/>
    </row>
    <row r="86" spans="1:21" x14ac:dyDescent="0.25">
      <c r="A86" s="70"/>
      <c r="B86" s="345" t="s">
        <v>260</v>
      </c>
      <c r="C86" s="346"/>
      <c r="D86" s="58" t="s">
        <v>195</v>
      </c>
      <c r="E86" s="59">
        <f>CEILING(0.4*D77,2.5)</f>
        <v>40</v>
      </c>
      <c r="F86" s="71"/>
      <c r="G86" s="345" t="s">
        <v>261</v>
      </c>
      <c r="H86" s="346"/>
      <c r="I86" s="58" t="s">
        <v>195</v>
      </c>
      <c r="J86" s="59">
        <f>CEILING(0.4*I77,2.5)</f>
        <v>40</v>
      </c>
      <c r="K86" s="71"/>
      <c r="L86" s="345" t="s">
        <v>262</v>
      </c>
      <c r="M86" s="346"/>
      <c r="N86" s="58" t="s">
        <v>195</v>
      </c>
      <c r="O86" s="59">
        <f>CEILING(0.4*N77,2.5)</f>
        <v>40</v>
      </c>
      <c r="P86" s="71"/>
      <c r="Q86" s="345" t="s">
        <v>268</v>
      </c>
      <c r="R86" s="346"/>
      <c r="S86" s="58" t="s">
        <v>195</v>
      </c>
      <c r="T86" s="59">
        <f>CEILING(0.4*S77,2.5)</f>
        <v>40</v>
      </c>
      <c r="U86" s="72"/>
    </row>
    <row r="87" spans="1:21" x14ac:dyDescent="0.25">
      <c r="A87" s="70"/>
      <c r="B87" s="345" t="s">
        <v>260</v>
      </c>
      <c r="C87" s="346"/>
      <c r="D87" s="58" t="s">
        <v>195</v>
      </c>
      <c r="E87" s="59">
        <f>CEILING(0.4*D77,2.5)</f>
        <v>40</v>
      </c>
      <c r="F87" s="71"/>
      <c r="G87" s="345" t="s">
        <v>261</v>
      </c>
      <c r="H87" s="346"/>
      <c r="I87" s="58" t="s">
        <v>195</v>
      </c>
      <c r="J87" s="59">
        <f>CEILING(0.4*I77,2.5)</f>
        <v>40</v>
      </c>
      <c r="K87" s="71"/>
      <c r="L87" s="345" t="s">
        <v>262</v>
      </c>
      <c r="M87" s="346"/>
      <c r="N87" s="58" t="s">
        <v>195</v>
      </c>
      <c r="O87" s="59">
        <f>CEILING(0.4*N77,2.5)</f>
        <v>40</v>
      </c>
      <c r="P87" s="71"/>
      <c r="Q87" s="345" t="s">
        <v>268</v>
      </c>
      <c r="R87" s="346"/>
      <c r="S87" s="58" t="s">
        <v>195</v>
      </c>
      <c r="T87" s="59">
        <f>CEILING(0.4*S77,2.5)</f>
        <v>40</v>
      </c>
      <c r="U87" s="72"/>
    </row>
    <row r="88" spans="1:21" x14ac:dyDescent="0.25">
      <c r="A88" s="70"/>
      <c r="B88" s="345" t="s">
        <v>260</v>
      </c>
      <c r="C88" s="346"/>
      <c r="D88" s="58" t="s">
        <v>195</v>
      </c>
      <c r="E88" s="59">
        <f>CEILING(0.5*D77,2.5)</f>
        <v>50</v>
      </c>
      <c r="F88" s="71"/>
      <c r="G88" s="345" t="s">
        <v>261</v>
      </c>
      <c r="H88" s="346"/>
      <c r="I88" s="58" t="s">
        <v>195</v>
      </c>
      <c r="J88" s="59">
        <f>CEILING(0.5*I77,2.5)</f>
        <v>50</v>
      </c>
      <c r="K88" s="71"/>
      <c r="L88" s="345" t="s">
        <v>262</v>
      </c>
      <c r="M88" s="346"/>
      <c r="N88" s="58" t="s">
        <v>195</v>
      </c>
      <c r="O88" s="59">
        <f>CEILING(0.5*N77,2.5)</f>
        <v>50</v>
      </c>
      <c r="P88" s="71"/>
      <c r="Q88" s="345" t="s">
        <v>268</v>
      </c>
      <c r="R88" s="346"/>
      <c r="S88" s="58" t="s">
        <v>195</v>
      </c>
      <c r="T88" s="59">
        <f>CEILING(0.5*S77,2.5)</f>
        <v>50</v>
      </c>
      <c r="U88" s="72"/>
    </row>
    <row r="89" spans="1:21" x14ac:dyDescent="0.25">
      <c r="A89" s="70"/>
      <c r="B89" s="345" t="s">
        <v>260</v>
      </c>
      <c r="C89" s="346"/>
      <c r="D89" s="58" t="s">
        <v>195</v>
      </c>
      <c r="E89" s="59">
        <f>CEILING(0.5*D77,2.5)</f>
        <v>50</v>
      </c>
      <c r="F89" s="71"/>
      <c r="G89" s="345" t="s">
        <v>261</v>
      </c>
      <c r="H89" s="346"/>
      <c r="I89" s="58" t="s">
        <v>195</v>
      </c>
      <c r="J89" s="59">
        <f>CEILING(0.5*I77,2.5)</f>
        <v>50</v>
      </c>
      <c r="K89" s="71"/>
      <c r="L89" s="345" t="s">
        <v>262</v>
      </c>
      <c r="M89" s="346"/>
      <c r="N89" s="58" t="s">
        <v>195</v>
      </c>
      <c r="O89" s="59">
        <f>CEILING(0.5*N77,2.5)</f>
        <v>50</v>
      </c>
      <c r="P89" s="71"/>
      <c r="Q89" s="345" t="s">
        <v>268</v>
      </c>
      <c r="R89" s="346"/>
      <c r="S89" s="58" t="s">
        <v>195</v>
      </c>
      <c r="T89" s="59">
        <f>CEILING(0.5*S77,2.5)</f>
        <v>50</v>
      </c>
      <c r="U89" s="72"/>
    </row>
    <row r="90" spans="1:21" x14ac:dyDescent="0.25">
      <c r="A90" s="70"/>
      <c r="B90" s="345" t="s">
        <v>260</v>
      </c>
      <c r="C90" s="346"/>
      <c r="D90" s="58" t="s">
        <v>195</v>
      </c>
      <c r="E90" s="59">
        <f>CEILING(0.5*D77,2.5)</f>
        <v>50</v>
      </c>
      <c r="F90" s="71"/>
      <c r="G90" s="345" t="s">
        <v>261</v>
      </c>
      <c r="H90" s="346"/>
      <c r="I90" s="58" t="s">
        <v>195</v>
      </c>
      <c r="J90" s="59">
        <f>CEILING(0.5*I77,2.5)</f>
        <v>50</v>
      </c>
      <c r="K90" s="71"/>
      <c r="L90" s="345" t="s">
        <v>262</v>
      </c>
      <c r="M90" s="346"/>
      <c r="N90" s="58" t="s">
        <v>195</v>
      </c>
      <c r="O90" s="59">
        <f>CEILING(0.5*N77,2.5)</f>
        <v>50</v>
      </c>
      <c r="P90" s="71"/>
      <c r="Q90" s="345" t="s">
        <v>268</v>
      </c>
      <c r="R90" s="346"/>
      <c r="S90" s="58" t="s">
        <v>195</v>
      </c>
      <c r="T90" s="59">
        <f>CEILING(0.5*S77,2.5)</f>
        <v>50</v>
      </c>
      <c r="U90" s="72"/>
    </row>
    <row r="91" spans="1:21" x14ac:dyDescent="0.25">
      <c r="A91" s="70"/>
      <c r="B91" s="345" t="s">
        <v>260</v>
      </c>
      <c r="C91" s="346"/>
      <c r="D91" s="58" t="s">
        <v>195</v>
      </c>
      <c r="E91" s="59">
        <f>CEILING(0.6*D77,2.5)</f>
        <v>60</v>
      </c>
      <c r="F91" s="71"/>
      <c r="G91" s="345" t="s">
        <v>261</v>
      </c>
      <c r="H91" s="346"/>
      <c r="I91" s="58" t="s">
        <v>195</v>
      </c>
      <c r="J91" s="59">
        <f>CEILING(0.6*I77,2.5)</f>
        <v>60</v>
      </c>
      <c r="K91" s="71"/>
      <c r="L91" s="345" t="s">
        <v>262</v>
      </c>
      <c r="M91" s="346"/>
      <c r="N91" s="58" t="s">
        <v>195</v>
      </c>
      <c r="O91" s="59">
        <f>CEILING(0.6*N77,2.5)</f>
        <v>60</v>
      </c>
      <c r="P91" s="71"/>
      <c r="Q91" s="345" t="s">
        <v>268</v>
      </c>
      <c r="R91" s="346"/>
      <c r="S91" s="58" t="s">
        <v>195</v>
      </c>
      <c r="T91" s="59">
        <f>CEILING(0.6*S77,2.5)</f>
        <v>60</v>
      </c>
      <c r="U91" s="72"/>
    </row>
    <row r="92" spans="1:21" x14ac:dyDescent="0.25">
      <c r="A92" s="70"/>
      <c r="B92" s="345" t="s">
        <v>260</v>
      </c>
      <c r="C92" s="346"/>
      <c r="D92" s="58" t="s">
        <v>195</v>
      </c>
      <c r="E92" s="59">
        <f>CEILING(0.6*D77,2.5)</f>
        <v>60</v>
      </c>
      <c r="F92" s="71"/>
      <c r="G92" s="345" t="s">
        <v>261</v>
      </c>
      <c r="H92" s="346"/>
      <c r="I92" s="58" t="s">
        <v>195</v>
      </c>
      <c r="J92" s="59">
        <f>CEILING(0.6*I77,2.5)</f>
        <v>60</v>
      </c>
      <c r="K92" s="71"/>
      <c r="L92" s="345" t="s">
        <v>262</v>
      </c>
      <c r="M92" s="346"/>
      <c r="N92" s="58" t="s">
        <v>195</v>
      </c>
      <c r="O92" s="59">
        <f>CEILING(0.6*N77,2.5)</f>
        <v>60</v>
      </c>
      <c r="P92" s="71"/>
      <c r="Q92" s="345" t="s">
        <v>268</v>
      </c>
      <c r="R92" s="346"/>
      <c r="S92" s="58" t="s">
        <v>195</v>
      </c>
      <c r="T92" s="59">
        <f>CEILING(0.6*S77,2.5)</f>
        <v>60</v>
      </c>
      <c r="U92" s="72"/>
    </row>
    <row r="93" spans="1:21" x14ac:dyDescent="0.25">
      <c r="A93" s="70"/>
      <c r="B93" s="345" t="s">
        <v>260</v>
      </c>
      <c r="C93" s="346"/>
      <c r="D93" s="58" t="s">
        <v>257</v>
      </c>
      <c r="E93" s="59">
        <f>CEILING(0.6*D77,2.5)</f>
        <v>60</v>
      </c>
      <c r="F93" s="71"/>
      <c r="G93" s="345" t="s">
        <v>261</v>
      </c>
      <c r="H93" s="346"/>
      <c r="I93" s="58" t="s">
        <v>257</v>
      </c>
      <c r="J93" s="59">
        <f>CEILING(0.6*I77,2.5)</f>
        <v>60</v>
      </c>
      <c r="K93" s="71"/>
      <c r="L93" s="345" t="s">
        <v>262</v>
      </c>
      <c r="M93" s="346"/>
      <c r="N93" s="58" t="s">
        <v>257</v>
      </c>
      <c r="O93" s="59">
        <f>CEILING(0.6*N77,2.5)</f>
        <v>60</v>
      </c>
      <c r="P93" s="71"/>
      <c r="Q93" s="345" t="s">
        <v>268</v>
      </c>
      <c r="R93" s="346"/>
      <c r="S93" s="58" t="s">
        <v>257</v>
      </c>
      <c r="T93" s="59">
        <f>CEILING(0.6*S77,2.5)</f>
        <v>60</v>
      </c>
      <c r="U93" s="72"/>
    </row>
    <row r="94" spans="1:21" x14ac:dyDescent="0.25">
      <c r="A94" s="70"/>
      <c r="B94" s="342" t="s">
        <v>263</v>
      </c>
      <c r="C94" s="343"/>
      <c r="D94" s="343"/>
      <c r="E94" s="344"/>
      <c r="F94" s="71"/>
      <c r="G94" s="342" t="s">
        <v>263</v>
      </c>
      <c r="H94" s="343"/>
      <c r="I94" s="343"/>
      <c r="J94" s="344"/>
      <c r="K94" s="71"/>
      <c r="L94" s="342" t="s">
        <v>263</v>
      </c>
      <c r="M94" s="343"/>
      <c r="N94" s="343"/>
      <c r="O94" s="344"/>
      <c r="P94" s="71"/>
      <c r="Q94" s="342" t="s">
        <v>263</v>
      </c>
      <c r="R94" s="343"/>
      <c r="S94" s="343"/>
      <c r="T94" s="344"/>
      <c r="U94" s="72"/>
    </row>
    <row r="95" spans="1:21" x14ac:dyDescent="0.25">
      <c r="A95" s="70"/>
      <c r="B95" s="345" t="s">
        <v>264</v>
      </c>
      <c r="C95" s="346"/>
      <c r="D95" s="58" t="s">
        <v>206</v>
      </c>
      <c r="E95" s="60"/>
      <c r="F95" s="71"/>
      <c r="G95" s="345" t="s">
        <v>265</v>
      </c>
      <c r="H95" s="346"/>
      <c r="I95" s="58" t="s">
        <v>206</v>
      </c>
      <c r="J95" s="60"/>
      <c r="K95" s="71"/>
      <c r="L95" s="345" t="s">
        <v>266</v>
      </c>
      <c r="M95" s="346"/>
      <c r="N95" s="58" t="s">
        <v>206</v>
      </c>
      <c r="O95" s="60"/>
      <c r="P95" s="71"/>
      <c r="Q95" s="345" t="s">
        <v>269</v>
      </c>
      <c r="R95" s="346"/>
      <c r="S95" s="58" t="s">
        <v>206</v>
      </c>
      <c r="T95" s="60"/>
      <c r="U95" s="72"/>
    </row>
    <row r="96" spans="1:21" x14ac:dyDescent="0.25">
      <c r="A96" s="70"/>
      <c r="B96" s="345" t="s">
        <v>238</v>
      </c>
      <c r="C96" s="346"/>
      <c r="D96" s="58" t="s">
        <v>206</v>
      </c>
      <c r="E96" s="60"/>
      <c r="F96" s="71"/>
      <c r="G96" s="345" t="s">
        <v>267</v>
      </c>
      <c r="H96" s="346"/>
      <c r="I96" s="58" t="s">
        <v>206</v>
      </c>
      <c r="J96" s="60"/>
      <c r="K96" s="71"/>
      <c r="L96" s="345" t="s">
        <v>242</v>
      </c>
      <c r="M96" s="346"/>
      <c r="N96" s="58" t="s">
        <v>206</v>
      </c>
      <c r="O96" s="60"/>
      <c r="P96" s="71"/>
      <c r="Q96" s="345" t="s">
        <v>270</v>
      </c>
      <c r="R96" s="346"/>
      <c r="S96" s="58" t="s">
        <v>206</v>
      </c>
      <c r="T96" s="60"/>
      <c r="U96" s="72"/>
    </row>
    <row r="97" spans="1:21" ht="14.4" thickBot="1" x14ac:dyDescent="0.3">
      <c r="A97" s="73"/>
      <c r="B97" s="74"/>
      <c r="C97" s="74"/>
      <c r="D97" s="74"/>
      <c r="E97" s="74"/>
      <c r="F97" s="74"/>
      <c r="G97" s="74"/>
      <c r="H97" s="74"/>
      <c r="I97" s="74"/>
      <c r="J97" s="74"/>
      <c r="K97" s="74"/>
      <c r="L97" s="74"/>
      <c r="M97" s="74"/>
      <c r="N97" s="74"/>
      <c r="O97" s="74"/>
      <c r="P97" s="74"/>
      <c r="Q97" s="74"/>
      <c r="R97" s="74"/>
      <c r="S97" s="74"/>
      <c r="T97" s="74"/>
      <c r="U97" s="75"/>
    </row>
  </sheetData>
  <mergeCells count="357">
    <mergeCell ref="A4:U5"/>
    <mergeCell ref="B6:E6"/>
    <mergeCell ref="B7:E7"/>
    <mergeCell ref="G7:J7"/>
    <mergeCell ref="L7:O7"/>
    <mergeCell ref="Q7:T7"/>
    <mergeCell ref="B10:C10"/>
    <mergeCell ref="G10:H10"/>
    <mergeCell ref="L10:M10"/>
    <mergeCell ref="Q10:R10"/>
    <mergeCell ref="B11:E11"/>
    <mergeCell ref="G11:J11"/>
    <mergeCell ref="L11:O11"/>
    <mergeCell ref="Q11:T11"/>
    <mergeCell ref="Q8:R8"/>
    <mergeCell ref="S8:T8"/>
    <mergeCell ref="B9:E9"/>
    <mergeCell ref="G9:J9"/>
    <mergeCell ref="L9:O9"/>
    <mergeCell ref="Q9:T9"/>
    <mergeCell ref="B8:C8"/>
    <mergeCell ref="D8:E8"/>
    <mergeCell ref="G8:H8"/>
    <mergeCell ref="I8:J8"/>
    <mergeCell ref="L8:M8"/>
    <mergeCell ref="N8:O8"/>
    <mergeCell ref="B14:C14"/>
    <mergeCell ref="G14:H14"/>
    <mergeCell ref="L14:M14"/>
    <mergeCell ref="Q14:R14"/>
    <mergeCell ref="B15:E15"/>
    <mergeCell ref="G15:J15"/>
    <mergeCell ref="L15:O15"/>
    <mergeCell ref="Q15:T15"/>
    <mergeCell ref="B12:C12"/>
    <mergeCell ref="G12:H12"/>
    <mergeCell ref="L12:M12"/>
    <mergeCell ref="Q12:R12"/>
    <mergeCell ref="B13:C13"/>
    <mergeCell ref="G13:H13"/>
    <mergeCell ref="L13:M13"/>
    <mergeCell ref="Q13:R13"/>
    <mergeCell ref="B18:C18"/>
    <mergeCell ref="G18:H18"/>
    <mergeCell ref="L18:M18"/>
    <mergeCell ref="Q18:R18"/>
    <mergeCell ref="B19:C19"/>
    <mergeCell ref="G19:H19"/>
    <mergeCell ref="L19:M19"/>
    <mergeCell ref="Q19:R19"/>
    <mergeCell ref="B16:C16"/>
    <mergeCell ref="G16:H16"/>
    <mergeCell ref="L16:M16"/>
    <mergeCell ref="Q16:R16"/>
    <mergeCell ref="B17:C17"/>
    <mergeCell ref="G17:H17"/>
    <mergeCell ref="L17:M17"/>
    <mergeCell ref="Q17:R17"/>
    <mergeCell ref="B22:C22"/>
    <mergeCell ref="G22:H22"/>
    <mergeCell ref="L22:M22"/>
    <mergeCell ref="Q22:R22"/>
    <mergeCell ref="B23:C23"/>
    <mergeCell ref="G23:H23"/>
    <mergeCell ref="L23:M23"/>
    <mergeCell ref="Q23:R23"/>
    <mergeCell ref="B20:C20"/>
    <mergeCell ref="G20:H20"/>
    <mergeCell ref="L20:M20"/>
    <mergeCell ref="Q20:R20"/>
    <mergeCell ref="B21:C21"/>
    <mergeCell ref="G21:H21"/>
    <mergeCell ref="L21:M21"/>
    <mergeCell ref="Q21:R21"/>
    <mergeCell ref="B26:C26"/>
    <mergeCell ref="G26:H26"/>
    <mergeCell ref="L26:M26"/>
    <mergeCell ref="Q26:R26"/>
    <mergeCell ref="B27:C27"/>
    <mergeCell ref="G27:H27"/>
    <mergeCell ref="L27:M27"/>
    <mergeCell ref="Q27:R27"/>
    <mergeCell ref="B24:C24"/>
    <mergeCell ref="G24:H24"/>
    <mergeCell ref="L24:M24"/>
    <mergeCell ref="Q24:R24"/>
    <mergeCell ref="B25:E25"/>
    <mergeCell ref="G25:J25"/>
    <mergeCell ref="L25:O25"/>
    <mergeCell ref="Q25:T25"/>
    <mergeCell ref="B29:E29"/>
    <mergeCell ref="B30:E30"/>
    <mergeCell ref="G30:J30"/>
    <mergeCell ref="L30:O30"/>
    <mergeCell ref="Q30:T30"/>
    <mergeCell ref="B31:C31"/>
    <mergeCell ref="D31:E31"/>
    <mergeCell ref="G31:H31"/>
    <mergeCell ref="I31:J31"/>
    <mergeCell ref="L31:M31"/>
    <mergeCell ref="B33:C33"/>
    <mergeCell ref="G33:H33"/>
    <mergeCell ref="L33:M33"/>
    <mergeCell ref="Q33:R33"/>
    <mergeCell ref="B34:E34"/>
    <mergeCell ref="G34:J34"/>
    <mergeCell ref="L34:O34"/>
    <mergeCell ref="Q34:T34"/>
    <mergeCell ref="N31:O31"/>
    <mergeCell ref="Q31:R31"/>
    <mergeCell ref="S31:T31"/>
    <mergeCell ref="B32:E32"/>
    <mergeCell ref="G32:J32"/>
    <mergeCell ref="L32:O32"/>
    <mergeCell ref="Q32:T32"/>
    <mergeCell ref="B37:C37"/>
    <mergeCell ref="G37:H37"/>
    <mergeCell ref="L37:M37"/>
    <mergeCell ref="Q37:R37"/>
    <mergeCell ref="B38:E38"/>
    <mergeCell ref="G38:J38"/>
    <mergeCell ref="L38:O38"/>
    <mergeCell ref="Q38:T38"/>
    <mergeCell ref="B35:C35"/>
    <mergeCell ref="G35:H35"/>
    <mergeCell ref="L35:M35"/>
    <mergeCell ref="Q35:R35"/>
    <mergeCell ref="B36:C36"/>
    <mergeCell ref="G36:H36"/>
    <mergeCell ref="L36:M36"/>
    <mergeCell ref="Q36:R36"/>
    <mergeCell ref="B41:C41"/>
    <mergeCell ref="G41:H41"/>
    <mergeCell ref="L41:M41"/>
    <mergeCell ref="Q41:R41"/>
    <mergeCell ref="B42:C42"/>
    <mergeCell ref="G42:H42"/>
    <mergeCell ref="L42:M42"/>
    <mergeCell ref="Q42:R42"/>
    <mergeCell ref="B39:C39"/>
    <mergeCell ref="G39:H39"/>
    <mergeCell ref="L39:M39"/>
    <mergeCell ref="Q39:R39"/>
    <mergeCell ref="B40:C40"/>
    <mergeCell ref="G40:H40"/>
    <mergeCell ref="L40:M40"/>
    <mergeCell ref="Q40:R40"/>
    <mergeCell ref="B45:C45"/>
    <mergeCell ref="G45:H45"/>
    <mergeCell ref="L45:M45"/>
    <mergeCell ref="Q45:R45"/>
    <mergeCell ref="B46:C46"/>
    <mergeCell ref="G46:H46"/>
    <mergeCell ref="L46:M46"/>
    <mergeCell ref="Q46:R46"/>
    <mergeCell ref="B43:C43"/>
    <mergeCell ref="G43:H43"/>
    <mergeCell ref="L43:M43"/>
    <mergeCell ref="Q43:R43"/>
    <mergeCell ref="B44:C44"/>
    <mergeCell ref="G44:H44"/>
    <mergeCell ref="L44:M44"/>
    <mergeCell ref="Q44:R44"/>
    <mergeCell ref="B49:C49"/>
    <mergeCell ref="G49:H49"/>
    <mergeCell ref="L49:M49"/>
    <mergeCell ref="Q49:R49"/>
    <mergeCell ref="B50:C50"/>
    <mergeCell ref="G50:H50"/>
    <mergeCell ref="L50:M50"/>
    <mergeCell ref="Q50:R50"/>
    <mergeCell ref="B47:C47"/>
    <mergeCell ref="G47:H47"/>
    <mergeCell ref="L47:M47"/>
    <mergeCell ref="Q47:R47"/>
    <mergeCell ref="B48:E48"/>
    <mergeCell ref="G48:J48"/>
    <mergeCell ref="L48:O48"/>
    <mergeCell ref="Q48:T48"/>
    <mergeCell ref="B52:E52"/>
    <mergeCell ref="B53:E53"/>
    <mergeCell ref="G53:J53"/>
    <mergeCell ref="L53:O53"/>
    <mergeCell ref="Q53:T53"/>
    <mergeCell ref="B54:C54"/>
    <mergeCell ref="D54:E54"/>
    <mergeCell ref="G54:H54"/>
    <mergeCell ref="I54:J54"/>
    <mergeCell ref="L54:M54"/>
    <mergeCell ref="B56:C56"/>
    <mergeCell ref="G56:H56"/>
    <mergeCell ref="L56:M56"/>
    <mergeCell ref="Q56:R56"/>
    <mergeCell ref="B57:E57"/>
    <mergeCell ref="G57:J57"/>
    <mergeCell ref="L57:O57"/>
    <mergeCell ref="Q57:T57"/>
    <mergeCell ref="N54:O54"/>
    <mergeCell ref="Q54:R54"/>
    <mergeCell ref="S54:T54"/>
    <mergeCell ref="B55:E55"/>
    <mergeCell ref="G55:J55"/>
    <mergeCell ref="L55:O55"/>
    <mergeCell ref="Q55:T55"/>
    <mergeCell ref="B60:C60"/>
    <mergeCell ref="G60:H60"/>
    <mergeCell ref="L60:M60"/>
    <mergeCell ref="Q60:R60"/>
    <mergeCell ref="B61:E61"/>
    <mergeCell ref="G61:J61"/>
    <mergeCell ref="L61:O61"/>
    <mergeCell ref="Q61:T61"/>
    <mergeCell ref="B58:C58"/>
    <mergeCell ref="G58:H58"/>
    <mergeCell ref="L58:M58"/>
    <mergeCell ref="Q58:R58"/>
    <mergeCell ref="B59:C59"/>
    <mergeCell ref="G59:H59"/>
    <mergeCell ref="L59:M59"/>
    <mergeCell ref="Q59:R59"/>
    <mergeCell ref="B64:C64"/>
    <mergeCell ref="G64:H64"/>
    <mergeCell ref="L64:M64"/>
    <mergeCell ref="Q64:R64"/>
    <mergeCell ref="B65:C65"/>
    <mergeCell ref="G65:H65"/>
    <mergeCell ref="L65:M65"/>
    <mergeCell ref="Q65:R65"/>
    <mergeCell ref="B62:C62"/>
    <mergeCell ref="G62:H62"/>
    <mergeCell ref="L62:M62"/>
    <mergeCell ref="Q62:R62"/>
    <mergeCell ref="B63:C63"/>
    <mergeCell ref="G63:H63"/>
    <mergeCell ref="L63:M63"/>
    <mergeCell ref="Q63:R63"/>
    <mergeCell ref="B68:C68"/>
    <mergeCell ref="G68:H68"/>
    <mergeCell ref="L68:M68"/>
    <mergeCell ref="Q68:R68"/>
    <mergeCell ref="B69:C69"/>
    <mergeCell ref="G69:H69"/>
    <mergeCell ref="L69:M69"/>
    <mergeCell ref="Q69:R69"/>
    <mergeCell ref="B66:C66"/>
    <mergeCell ref="G66:H66"/>
    <mergeCell ref="L66:M66"/>
    <mergeCell ref="Q66:R66"/>
    <mergeCell ref="B67:C67"/>
    <mergeCell ref="G67:H67"/>
    <mergeCell ref="L67:M67"/>
    <mergeCell ref="Q67:R67"/>
    <mergeCell ref="B72:C72"/>
    <mergeCell ref="G72:H72"/>
    <mergeCell ref="L72:M72"/>
    <mergeCell ref="Q72:R72"/>
    <mergeCell ref="B73:C73"/>
    <mergeCell ref="G73:H73"/>
    <mergeCell ref="L73:M73"/>
    <mergeCell ref="Q73:R73"/>
    <mergeCell ref="B70:C70"/>
    <mergeCell ref="G70:H70"/>
    <mergeCell ref="L70:M70"/>
    <mergeCell ref="Q70:R70"/>
    <mergeCell ref="B71:E71"/>
    <mergeCell ref="G71:J71"/>
    <mergeCell ref="L71:O71"/>
    <mergeCell ref="Q71:T71"/>
    <mergeCell ref="B75:D75"/>
    <mergeCell ref="B76:E76"/>
    <mergeCell ref="G76:J76"/>
    <mergeCell ref="L76:O76"/>
    <mergeCell ref="Q76:T76"/>
    <mergeCell ref="B77:C77"/>
    <mergeCell ref="D77:E77"/>
    <mergeCell ref="G77:H77"/>
    <mergeCell ref="I77:J77"/>
    <mergeCell ref="L77:M77"/>
    <mergeCell ref="B79:C79"/>
    <mergeCell ref="G79:H79"/>
    <mergeCell ref="L79:M79"/>
    <mergeCell ref="Q79:R79"/>
    <mergeCell ref="B80:E80"/>
    <mergeCell ref="G80:J80"/>
    <mergeCell ref="L80:O80"/>
    <mergeCell ref="Q80:T80"/>
    <mergeCell ref="N77:O77"/>
    <mergeCell ref="Q77:R77"/>
    <mergeCell ref="S77:T77"/>
    <mergeCell ref="B78:E78"/>
    <mergeCell ref="G78:J78"/>
    <mergeCell ref="L78:O78"/>
    <mergeCell ref="Q78:T78"/>
    <mergeCell ref="B83:C83"/>
    <mergeCell ref="G83:H83"/>
    <mergeCell ref="L83:M83"/>
    <mergeCell ref="Q83:R83"/>
    <mergeCell ref="B84:E84"/>
    <mergeCell ref="G84:J84"/>
    <mergeCell ref="L84:O84"/>
    <mergeCell ref="Q84:T84"/>
    <mergeCell ref="B81:C81"/>
    <mergeCell ref="G81:H81"/>
    <mergeCell ref="L81:M81"/>
    <mergeCell ref="Q81:R81"/>
    <mergeCell ref="B82:C82"/>
    <mergeCell ref="G82:H82"/>
    <mergeCell ref="L82:M82"/>
    <mergeCell ref="Q82:R82"/>
    <mergeCell ref="B87:C87"/>
    <mergeCell ref="G87:H87"/>
    <mergeCell ref="L87:M87"/>
    <mergeCell ref="Q87:R87"/>
    <mergeCell ref="B88:C88"/>
    <mergeCell ref="G88:H88"/>
    <mergeCell ref="L88:M88"/>
    <mergeCell ref="Q88:R88"/>
    <mergeCell ref="B85:C85"/>
    <mergeCell ref="G85:H85"/>
    <mergeCell ref="L85:M85"/>
    <mergeCell ref="Q85:R85"/>
    <mergeCell ref="B86:C86"/>
    <mergeCell ref="G86:H86"/>
    <mergeCell ref="L86:M86"/>
    <mergeCell ref="Q86:R86"/>
    <mergeCell ref="B91:C91"/>
    <mergeCell ref="G91:H91"/>
    <mergeCell ref="L91:M91"/>
    <mergeCell ref="Q91:R91"/>
    <mergeCell ref="B92:C92"/>
    <mergeCell ref="G92:H92"/>
    <mergeCell ref="L92:M92"/>
    <mergeCell ref="Q92:R92"/>
    <mergeCell ref="B89:C89"/>
    <mergeCell ref="G89:H89"/>
    <mergeCell ref="L89:M89"/>
    <mergeCell ref="Q89:R89"/>
    <mergeCell ref="B90:C90"/>
    <mergeCell ref="G90:H90"/>
    <mergeCell ref="L90:M90"/>
    <mergeCell ref="Q90:R90"/>
    <mergeCell ref="B95:C95"/>
    <mergeCell ref="G95:H95"/>
    <mergeCell ref="L95:M95"/>
    <mergeCell ref="Q95:R95"/>
    <mergeCell ref="B96:C96"/>
    <mergeCell ref="G96:H96"/>
    <mergeCell ref="L96:M96"/>
    <mergeCell ref="Q96:R96"/>
    <mergeCell ref="B93:C93"/>
    <mergeCell ref="G93:H93"/>
    <mergeCell ref="L93:M93"/>
    <mergeCell ref="Q93:R93"/>
    <mergeCell ref="B94:E94"/>
    <mergeCell ref="G94:J94"/>
    <mergeCell ref="L94:O94"/>
    <mergeCell ref="Q94:T9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Q E A A B Q S w M E F A A C A A g A w k 6 d T k F x x w e n A A A A + A A A A B I A H A B D b 2 5 m a W c v U G F j a 2 F n Z S 5 4 b W w g o h g A K K A U A A A A A A A A A A A A A A A A A A A A A A A A A A A A h Y 9 N C s I w G E S v U r J v / t S i 5 W u K u L U g i O K 2 x N g G 2 1 S a 1 P R u L j y S V 7 C g V X c u Z 3 g D b x 6 3 O 6 R 9 X Q V X 1 V r d m A Q x T F G g j G y O 2 h Q J 6 t w p n K N U w C a X 5 7 x Q w Q A b G / d W J 6 h 0 7 h I T 4 r 3 H f o K b t i C c U k Y O 2 X o r S 1 X n o T b W 5 U Y q 9 F k d / 6 + Q g P 1 L R n A c M T x j C 4 6 n E Q M y 1 p B p 8 0 X 4 Y I w p k J 8 S V l 3 l u l Y J Z c L l D s g Y g b x f i C d Q S w M E F A A C A A g A w k 6 d 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J O n U 4 I W b l T O w E A A B U C A A A T A B w A R m 9 y b X V s Y X M v U 2 V j d G l v b j E u b S C i G A A o o B Q A A A A A A A A A A A A A A A A A A A A A A A A A A A C F U F 1 r w j A U f S / 0 P 1 y 6 F 4 U a 1 D H Y E B 9 K n U y 2 g d D C H q y M 2 N z Z Y J q U J N 1 a x P + + d M X h w 2 Q h c M k J 5 5 4 P g 7 n l S k L S z 8 n M 9 3 z P F F Q j g 5 t g J S 3 q T 4 5 f s B a 0 R T 2 K b C H Q Y g B z c N P 3 w J 1 E 1 T p H h z w 2 O Q r y p v R h p 9 R h s O Q C S a z c C m n N I M g y d n 9 X G 9 S M W k p Y h a T S y j p Z Z K T k g t A 6 O 6 C 7 Q r S E 1 V K o K n t t Y a H y u u w W Z F G 0 f I E R R E k c w R P f F 7 B G / a F 0 S a U T T 9 F Y L v d A J Y N U U y 6 7 x 3 Q 8 e R h N x 6 Q R p g m G I c h a i B C s r n E Y 9 t a v J 3 x P C k T b 5 e z j H T c r i + X 8 e i P h M 5 d s H v S 0 7 W m z c C m 3 v z J x Q e X e V Z q 2 1 U 9 5 K d 2 5 c p x T a b o M s R J 1 K b t P M / j X U 3 g 8 B j 1 h E r g 4 j g Q W G 3 s K 4 Y x P z z i V 7 Q V 8 e w m f h r 7 H 5 Z / + Z t 9 Q S w E C L Q A U A A I A C A D C T p 1 O Q X H H B 6 c A A A D 4 A A A A E g A A A A A A A A A A A A A A A A A A A A A A Q 2 9 u Z m l n L 1 B h Y 2 t h Z 2 U u e G 1 s U E s B A i 0 A F A A C A A g A w k 6 d T g / K 6 a u k A A A A 6 Q A A A B M A A A A A A A A A A A A A A A A A 8 w A A A F t D b 2 5 0 Z W 5 0 X 1 R 5 c G V z X S 5 4 b W x Q S w E C L Q A U A A I A C A D C T p 1 O C F m 5 U z s B A A A V A g A A E w A A A A A A A A A A A A A A A A D k A Q A A R m 9 y b X V s Y X M v U 2 V j d G l v b j E u b V B L B Q Y A A A A A A w A D A M I A A A B s 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N C w A A A A A A A O s 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J b n R l c n Z p Z X c l M j B Q b G F 5 Z X I t Q X R o b G V 0 Z T 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b n R l c n Z p Z X d f U G x h e W V y X 0 F 0 a G x l d G U 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F k Z G V k V G 9 E Y X R h T W 9 k Z W w i I F Z h b H V l P S J s M C I g L z 4 8 R W 5 0 c n k g V H l w Z T 0 i R m l s b E N v d W 5 0 I i B W Y W x 1 Z T 0 i b D Q 5 I i A v P j x F b n R y e S B U e X B l P S J G a W x s R X J y b 3 J D b 2 R l I i B W Y W x 1 Z T 0 i c 1 V u a 2 5 v d 2 4 i I C 8 + P E V u d H J 5 I F R 5 c G U 9 I k Z p b G x F c n J v c k N v d W 5 0 I i B W Y W x 1 Z T 0 i b D A i I C 8 + P E V u d H J 5 I F R 5 c G U 9 I k Z p b G x M Y X N 0 V X B k Y X R l Z C I g V m F s d W U 9 I m Q y M D E 5 L T A 0 L T I 4 V D I z O j U 0 O j A 1 L j c 0 O D M y O T B a I i A v P j x F b n R y e S B U e X B l P S J G a W x s Q 2 9 s d W 1 u V H l w Z X M i I F Z h b H V l P S J z Q m d B Q S I g L z 4 8 R W 5 0 c n k g V H l w Z T 0 i R m l s b E N v b H V t b k 5 h b W V z I i B W Y W x 1 Z T 0 i c 1 s m c X V v d D t D b 2 x 1 b W 4 x J n F 1 b 3 Q 7 L C Z x d W 9 0 O 0 N v b H V t b j I m c X V v d D s s J n F 1 b 3 Q 7 Q 2 9 s d W 1 u M y 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l u d G V y d m l l d y B Q b G F 5 Z X I t Q X R o b G V 0 Z S 9 D a G F u Z 2 V k I F R 5 c G U u e 0 N v b H V t b j E s M H 0 m c X V v d D s s J n F 1 b 3 Q 7 U 2 V j d G l v b j E v S W 5 0 Z X J 2 a W V 3 I F B s Y X l l c i 1 B d G h s Z X R l L 0 N o Y W 5 n Z W Q g V H l w Z S 5 7 Q 2 9 s d W 1 u M i w x f S Z x d W 9 0 O y w m c X V v d D t T Z W N 0 a W 9 u M S 9 J b n R l c n Z p Z X c g U G x h e W V y L U F 0 a G x l d G U v Q 2 h h b m d l Z C B U e X B l L n t D b 2 x 1 b W 4 z L D J 9 J n F 1 b 3 Q 7 X S w m c X V v d D t D b 2 x 1 b W 5 D b 3 V u d C Z x d W 9 0 O z o z L C Z x d W 9 0 O 0 t l e U N v b H V t b k 5 h b W V z J n F 1 b 3 Q 7 O l t d L C Z x d W 9 0 O 0 N v b H V t b k l k Z W 5 0 a X R p Z X M m c X V v d D s 6 W y Z x d W 9 0 O 1 N l Y 3 R p b 2 4 x L 0 l u d G V y d m l l d y B Q b G F 5 Z X I t Q X R o b G V 0 Z S 9 D a G F u Z 2 V k I F R 5 c G U u e 0 N v b H V t b j E s M H 0 m c X V v d D s s J n F 1 b 3 Q 7 U 2 V j d G l v b j E v S W 5 0 Z X J 2 a W V 3 I F B s Y X l l c i 1 B d G h s Z X R l L 0 N o Y W 5 n Z W Q g V H l w Z S 5 7 Q 2 9 s d W 1 u M i w x f S Z x d W 9 0 O y w m c X V v d D t T Z W N 0 a W 9 u M S 9 J b n R l c n Z p Z X c g U G x h e W V y L U F 0 a G x l d G U v Q 2 h h b m d l Z C B U e X B l L n t D b 2 x 1 b W 4 z L D J 9 J n F 1 b 3 Q 7 X S w m c X V v d D t S Z W x h d G l v b n N o a X B J b m Z v J n F 1 b 3 Q 7 O l t d f S I g L z 4 8 L 1 N 0 Y W J s Z U V u d H J p Z X M + P C 9 J d G V t P j x J d G V t P j x J d G V t T G 9 j Y X R p b 2 4 + P E l 0 Z W 1 U e X B l P k Z v c m 1 1 b G E 8 L 0 l 0 Z W 1 U e X B l P j x J d G V t U G F 0 a D 5 T Z W N 0 a W 9 u M S 9 J b n R l c n Z p Z X c l M j B Q b G F 5 Z X I t Q X R o b G V 0 Z S 9 T b 3 V y Y 2 U 8 L 0 l 0 Z W 1 Q Y X R o P j w v S X R l b U x v Y 2 F 0 a W 9 u P j x T d G F i b G V F b n R y a W V z I C 8 + P C 9 J d G V t P j x J d G V t P j x J d G V t T G 9 j Y X R p b 2 4 + P E l 0 Z W 1 U e X B l P k Z v c m 1 1 b G E 8 L 0 l 0 Z W 1 U e X B l P j x J d G V t U G F 0 a D 5 T Z W N 0 a W 9 u M S 9 J b n R l c n Z p Z X c l M j B Q b G F 5 Z X I t Q X R o b G V 0 Z S 9 J b n R l c n Z p Z X c l M j B Q b G F 5 Z X I t Q X R o b G V 0 Z V 9 T a G V l d D w v S X R l b V B h d G g + P C 9 J d G V t T G 9 j Y X R p b 2 4 + P F N 0 Y W J s Z U V u d H J p Z X M g L z 4 8 L 0 l 0 Z W 0 + P E l 0 Z W 0 + P E l 0 Z W 1 M b 2 N h d G l v b j 4 8 S X R l b V R 5 c G U + R m 9 y b X V s Y T w v S X R l b V R 5 c G U + P E l 0 Z W 1 Q Y X R o P l N l Y 3 R p b 2 4 x L 0 l u d G V y d m l l d y U y M F B s Y X l l c i 1 B d G h s Z X R l L 0 N o Y W 5 n Z W Q l M j B U e X B l P C 9 J d G V t U G F 0 a D 4 8 L 0 l 0 Z W 1 M b 2 N h d G l v b j 4 8 U 3 R h Y m x l R W 5 0 c m l l c y A v P j w v S X R l b T 4 8 L 0 l 0 Z W 1 z P j w v T G 9 j Y W x Q Y W N r Y W d l T W V 0 Y W R h d G F G a W x l P h Y A A A B Q S w U G A A A A A A A A A A A A A A A A A A A A A A A A 2 g A A A A E A A A D Q j J 3 f A R X R E Y x 6 A M B P w p f r A Q A A A H 0 T Q w u 6 Y s x K o x 0 m Y R 7 o V o o A A A A A A g A A A A A A A 2 Y A A M A A A A A Q A A A A 0 h 7 p M 7 C v D l F n S q v K T u K c 8 g A A A A A E g A A A o A A A A B A A A A A s 6 7 M X s c I o H j r 5 2 1 S t U m 2 E U A A A A N 1 o 7 e H 0 z u d / l 8 s G w f X k F N C K 0 3 T p H 0 Q s + N a R T f L t e O 7 y 1 8 b L 0 1 p R x D v f N I k p 0 J F T Y I C q c u A Q a T m o Q H l 7 F Q t r u l u I O 6 P X V x P 5 m z x o w d x q l H j h F A A A A P x t J q S / N p k 4 o q Z O j x M p P c j G I q R g < / D a t a M a s h u p > 
</file>

<file path=customXml/itemProps1.xml><?xml version="1.0" encoding="utf-8"?>
<ds:datastoreItem xmlns:ds="http://schemas.openxmlformats.org/officeDocument/2006/customXml" ds:itemID="{D55438F6-4254-491F-94F3-7CEF1074A33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Interview Player-Athlete</vt:lpstr>
      <vt:lpstr>FMS</vt:lpstr>
      <vt:lpstr>Speed Tech warmup-activation </vt:lpstr>
      <vt:lpstr> Phase 1-End, hyp Outline</vt:lpstr>
      <vt:lpstr>Phase 1-Hyper Wghts</vt:lpstr>
      <vt:lpstr>Phase 2 -Max str Spd</vt:lpstr>
      <vt:lpstr>Phase 2 Max Str Spd Wghts</vt:lpstr>
      <vt:lpstr>Phase 3 Speed Pwr</vt:lpstr>
      <vt:lpstr>Phase 3 - Speed Pwr Wghts</vt:lpstr>
      <vt:lpstr>Testing</vt:lpstr>
      <vt:lpstr>Agility </vt:lpstr>
      <vt:lpstr>cond.1</vt:lpstr>
      <vt:lpstr>Cond.2</vt:lpstr>
      <vt:lpstr>Cond.3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SusanCurrell</dc:creator>
  <cp:lastModifiedBy>Clifton, Chris WO2</cp:lastModifiedBy>
  <cp:lastPrinted>2014-12-10T02:38:08Z</cp:lastPrinted>
  <dcterms:created xsi:type="dcterms:W3CDTF">2014-12-10T02:30:39Z</dcterms:created>
  <dcterms:modified xsi:type="dcterms:W3CDTF">2019-11-04T23:03:04Z</dcterms:modified>
</cp:coreProperties>
</file>