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955" windowHeight="11505" activeTab="0"/>
  </bookViews>
  <sheets>
    <sheet name="Address Book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<sst xmlns="http://schemas.openxmlformats.org/spreadsheetml/2006/main" count="129" uniqueCount="83">
  <si>
    <t xml:space="preserve">Name: </t>
  </si>
  <si>
    <t>RUN BY</t>
  </si>
  <si>
    <t>CAPACITY</t>
  </si>
  <si>
    <t>RESIDENTIAL</t>
  </si>
  <si>
    <t>RES EMI</t>
  </si>
  <si>
    <t>NURSING</t>
  </si>
  <si>
    <t>NURSING EMI</t>
  </si>
  <si>
    <t>RESPITE</t>
  </si>
  <si>
    <t>BLOCKED</t>
  </si>
  <si>
    <t>VACANCIES</t>
  </si>
  <si>
    <t>STAFF</t>
  </si>
  <si>
    <t>ANNUAL COST</t>
  </si>
  <si>
    <t>CONTRIBUTIONS</t>
  </si>
  <si>
    <t>LLYS Y BRYN CARE HOME</t>
  </si>
  <si>
    <t>LA. LLANELLI</t>
  </si>
  <si>
    <t>MAESLLYWELYN CARE HOME</t>
  </si>
  <si>
    <t>LA. TYWI</t>
  </si>
  <si>
    <t>Y BWTHYN CARE HOME</t>
  </si>
  <si>
    <t>AWEL TYWI CARE HOME</t>
  </si>
  <si>
    <t>DOLYFELIN CARE HOME</t>
  </si>
  <si>
    <t>ANNEDD CARE HOME</t>
  </si>
  <si>
    <t>Y PLAS CARE HOME</t>
  </si>
  <si>
    <t>CAEMAEN CARE HOME</t>
  </si>
  <si>
    <t>GLANMARLAIS CARE HOME</t>
  </si>
  <si>
    <t>LA. AMMAN</t>
  </si>
  <si>
    <t>ARGEL CARE HOME</t>
  </si>
  <si>
    <t>CATREF TAWELAN</t>
  </si>
  <si>
    <t>TEGFAN CARE HOME</t>
  </si>
  <si>
    <t>ST PAUL'S CARE HOME</t>
  </si>
  <si>
    <t>Y GARREG LLWYD CARE HOME</t>
  </si>
  <si>
    <t>IND. TYWI</t>
  </si>
  <si>
    <t>TY MAIR CARE HOME</t>
  </si>
  <si>
    <t>IND. LLANELLI</t>
  </si>
  <si>
    <t>TY LLWYNCELY</t>
  </si>
  <si>
    <t>IND. AMMAN</t>
  </si>
  <si>
    <t>TREMEL HOUSE CARE HOME</t>
  </si>
  <si>
    <t>TOWY HAVEN CARE HOME</t>
  </si>
  <si>
    <t>TOWY CASTLE CARE HOME</t>
  </si>
  <si>
    <t>THE HAVEN CARE HOME</t>
  </si>
  <si>
    <t>ST. ELLI CARE HOME</t>
  </si>
  <si>
    <t>PLAS Y DERWEN CARE HOME</t>
  </si>
  <si>
    <t>PLAS Y BRYN CARE HOME</t>
  </si>
  <si>
    <t>PICTON COURT CARE HOME</t>
  </si>
  <si>
    <t>PENIEL HOUSE CARE HOME</t>
  </si>
  <si>
    <t>PACWERN CARE HOME</t>
  </si>
  <si>
    <t>MELBOURNE HOUSE CARE HOME</t>
  </si>
  <si>
    <t>LLYS Y COED CARE HOME</t>
  </si>
  <si>
    <t>LLYS NEWYDD CARE HOME</t>
  </si>
  <si>
    <t>LLYS FECHAN CARE HOME</t>
  </si>
  <si>
    <t>LLANFAIR GRANGE HOME CARE</t>
  </si>
  <si>
    <t>LLANDAFF HOUSE CARE HOME</t>
  </si>
  <si>
    <t>HAFAN Y COED CARE HOME</t>
  </si>
  <si>
    <t>HAFAN CROESO CARE HOME</t>
  </si>
  <si>
    <t>GLYN NEST CARE HOME</t>
  </si>
  <si>
    <t>GLNYMORFA CARE HOME</t>
  </si>
  <si>
    <t>GLASFRYN CARE HOME</t>
  </si>
  <si>
    <t>GARNANT HOUSE CARE HOME</t>
  </si>
  <si>
    <t>FRONHAUL CARE HOME</t>
  </si>
  <si>
    <t>ERW HIR CARE HOME</t>
  </si>
  <si>
    <t>CHAMAREL CARE HOME</t>
  </si>
  <si>
    <t>CARTREF ANNWL FAN</t>
  </si>
  <si>
    <t>CARTREF AEL Y BRYN</t>
  </si>
  <si>
    <t>CAEGLAS CARE HOME</t>
  </si>
  <si>
    <t>CAEFFAIR CARE HOME</t>
  </si>
  <si>
    <t>BRYN ILLTYD CARE HOME</t>
  </si>
  <si>
    <t>BRYN HELYG CARE HOME</t>
  </si>
  <si>
    <t>BRYN DERWEN CARE HOME</t>
  </si>
  <si>
    <t>BROKEFIELD HOUSE CARE HOME</t>
  </si>
  <si>
    <t>BLAENOS CARE HOME</t>
  </si>
  <si>
    <t>ALLT Y MYNYDD CARE HOME</t>
  </si>
  <si>
    <t>PP</t>
  </si>
  <si>
    <t>S</t>
  </si>
  <si>
    <t>CONV</t>
  </si>
  <si>
    <t>RES</t>
  </si>
  <si>
    <t>36% of Residents</t>
  </si>
  <si>
    <t>STAFF COSTS</t>
  </si>
  <si>
    <t>REDUNDANT</t>
  </si>
  <si>
    <t>OVERALL</t>
  </si>
  <si>
    <t>LEFT</t>
  </si>
  <si>
    <t>%</t>
  </si>
  <si>
    <t>L.A. CARE</t>
  </si>
  <si>
    <t>PLACES</t>
  </si>
  <si>
    <t>PLACES LEFT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</si>
</sst>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8"/>
      <name val="Arial"/>
      <family val="2"/>
    </font>
    <font>
      <b/>
      <sz val="8"/>
      <color indexed="6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workbookViewId="0" topLeftCell="A1">
      <selection activeCell="Q2" sqref="Q2"/>
    </sheetView>
  </sheetViews>
  <sheetFormatPr defaultColWidth="9.140625" defaultRowHeight="12.75"/>
  <cols>
    <col min="1" max="1" width="24.7109375" style="3" bestFit="1" customWidth="1"/>
    <col min="2" max="2" width="10.8515625" style="3" bestFit="1" customWidth="1"/>
    <col min="3" max="3" width="9.00390625" style="3" bestFit="1" customWidth="1"/>
    <col min="4" max="4" width="10.7109375" style="3" bestFit="1" customWidth="1"/>
    <col min="5" max="5" width="7.00390625" style="3" bestFit="1" customWidth="1"/>
    <col min="6" max="6" width="7.57421875" style="3" bestFit="1" customWidth="1"/>
    <col min="7" max="7" width="10.7109375" style="3" bestFit="1" customWidth="1"/>
    <col min="8" max="8" width="5.421875" style="3" bestFit="1" customWidth="1"/>
    <col min="9" max="9" width="7.140625" style="3" bestFit="1" customWidth="1"/>
    <col min="10" max="10" width="8.140625" style="3" bestFit="1" customWidth="1"/>
    <col min="11" max="11" width="10.00390625" style="3" bestFit="1" customWidth="1"/>
    <col min="12" max="12" width="5.8515625" style="3" bestFit="1" customWidth="1"/>
    <col min="13" max="13" width="12.140625" style="3" bestFit="1" customWidth="1"/>
    <col min="14" max="14" width="13.57421875" style="3" bestFit="1" customWidth="1"/>
    <col min="15" max="15" width="7.8515625" style="6" bestFit="1" customWidth="1"/>
    <col min="16" max="16" width="2.7109375" style="3" bestFit="1" customWidth="1"/>
    <col min="17" max="17" width="3.8515625" style="3" bestFit="1" customWidth="1"/>
    <col min="18" max="18" width="5.7109375" style="3" bestFit="1" customWidth="1"/>
    <col min="19" max="19" width="10.421875" style="3" bestFit="1" customWidth="1"/>
    <col min="20" max="16384" width="9.140625" style="3" customWidth="1"/>
  </cols>
  <sheetData>
    <row r="1" spans="1:19" ht="1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72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2" t="s">
        <v>70</v>
      </c>
      <c r="P1" s="8" t="s">
        <v>71</v>
      </c>
      <c r="Q1" s="8" t="s">
        <v>73</v>
      </c>
      <c r="R1" s="8" t="s">
        <v>10</v>
      </c>
      <c r="S1" s="8" t="s">
        <v>82</v>
      </c>
    </row>
    <row r="2" spans="1:19" ht="11.25">
      <c r="A2" s="4" t="s">
        <v>13</v>
      </c>
      <c r="B2" s="4" t="s">
        <v>14</v>
      </c>
      <c r="C2" s="5">
        <v>45</v>
      </c>
      <c r="D2" s="5">
        <v>33</v>
      </c>
      <c r="E2" s="5"/>
      <c r="F2" s="5"/>
      <c r="G2" s="5"/>
      <c r="H2" s="5">
        <v>12</v>
      </c>
      <c r="I2" s="5"/>
      <c r="J2" s="5"/>
      <c r="K2" s="5">
        <v>0</v>
      </c>
      <c r="L2" s="5">
        <v>46</v>
      </c>
      <c r="M2" s="24">
        <v>1151329</v>
      </c>
      <c r="N2" s="24">
        <v>402889</v>
      </c>
      <c r="O2" s="25">
        <f>(M2-N2)/C2</f>
        <v>16632</v>
      </c>
      <c r="P2" s="5">
        <v>6</v>
      </c>
      <c r="Q2" s="20">
        <v>12</v>
      </c>
      <c r="S2" s="16">
        <v>33</v>
      </c>
    </row>
    <row r="3" spans="1:19" ht="11.25">
      <c r="A3" s="4" t="s">
        <v>15</v>
      </c>
      <c r="B3" s="4" t="s">
        <v>16</v>
      </c>
      <c r="C3" s="5">
        <v>40</v>
      </c>
      <c r="D3" s="5">
        <v>30</v>
      </c>
      <c r="E3" s="5">
        <v>8</v>
      </c>
      <c r="F3" s="5"/>
      <c r="G3" s="5"/>
      <c r="H3" s="5"/>
      <c r="I3" s="5">
        <v>2</v>
      </c>
      <c r="J3" s="5"/>
      <c r="K3" s="5">
        <v>1</v>
      </c>
      <c r="L3" s="5">
        <v>41</v>
      </c>
      <c r="M3" s="24">
        <v>1005278</v>
      </c>
      <c r="N3" s="24">
        <v>517535</v>
      </c>
      <c r="O3" s="25">
        <f aca="true" t="shared" si="0" ref="O3:O14">(M3-N3)/C3</f>
        <v>12193.575</v>
      </c>
      <c r="P3" s="5">
        <v>12</v>
      </c>
      <c r="S3" s="16">
        <v>30</v>
      </c>
    </row>
    <row r="4" spans="1:19" ht="11.25">
      <c r="A4" s="21" t="s">
        <v>17</v>
      </c>
      <c r="B4" s="4" t="s">
        <v>14</v>
      </c>
      <c r="C4" s="5">
        <v>32</v>
      </c>
      <c r="D4" s="5"/>
      <c r="E4" s="22">
        <v>28</v>
      </c>
      <c r="F4" s="5"/>
      <c r="G4" s="5"/>
      <c r="H4" s="5"/>
      <c r="I4" s="5">
        <v>4</v>
      </c>
      <c r="J4" s="5"/>
      <c r="K4" s="5">
        <v>2</v>
      </c>
      <c r="L4" s="5">
        <v>46</v>
      </c>
      <c r="M4" s="24">
        <v>985628</v>
      </c>
      <c r="N4" s="24">
        <v>229738</v>
      </c>
      <c r="O4" s="25">
        <f t="shared" si="0"/>
        <v>23621.5625</v>
      </c>
      <c r="P4" s="5">
        <v>3</v>
      </c>
      <c r="Q4" s="3">
        <v>28</v>
      </c>
      <c r="S4" s="16">
        <v>28</v>
      </c>
    </row>
    <row r="5" spans="1:19" ht="11.25">
      <c r="A5" s="4" t="s">
        <v>18</v>
      </c>
      <c r="B5" s="4" t="s">
        <v>16</v>
      </c>
      <c r="C5" s="5">
        <v>38</v>
      </c>
      <c r="D5" s="5">
        <v>28</v>
      </c>
      <c r="E5" s="5">
        <v>8</v>
      </c>
      <c r="F5" s="5"/>
      <c r="G5" s="5"/>
      <c r="H5" s="5"/>
      <c r="I5" s="5">
        <v>2</v>
      </c>
      <c r="J5" s="5"/>
      <c r="K5" s="5">
        <v>0</v>
      </c>
      <c r="L5" s="5">
        <v>38</v>
      </c>
      <c r="M5" s="24">
        <v>920250</v>
      </c>
      <c r="N5" s="24">
        <v>463206</v>
      </c>
      <c r="O5" s="25">
        <f t="shared" si="0"/>
        <v>12027.473684210527</v>
      </c>
      <c r="P5" s="5">
        <v>13</v>
      </c>
      <c r="S5" s="16"/>
    </row>
    <row r="6" spans="1:19" ht="11.25">
      <c r="A6" s="4" t="s">
        <v>19</v>
      </c>
      <c r="B6" s="4" t="s">
        <v>16</v>
      </c>
      <c r="C6" s="5">
        <v>33</v>
      </c>
      <c r="D6" s="5">
        <v>23</v>
      </c>
      <c r="E6" s="5">
        <v>8</v>
      </c>
      <c r="F6" s="5"/>
      <c r="G6" s="5"/>
      <c r="H6" s="5"/>
      <c r="I6" s="5">
        <v>2</v>
      </c>
      <c r="J6" s="5"/>
      <c r="K6" s="5">
        <v>0</v>
      </c>
      <c r="L6" s="5">
        <v>35</v>
      </c>
      <c r="M6" s="24">
        <v>880717</v>
      </c>
      <c r="N6" s="24">
        <v>359406</v>
      </c>
      <c r="O6" s="25">
        <f t="shared" si="0"/>
        <v>15797.30303030303</v>
      </c>
      <c r="P6" s="5">
        <v>4</v>
      </c>
      <c r="S6" s="16">
        <v>23</v>
      </c>
    </row>
    <row r="7" spans="1:19" ht="11.25">
      <c r="A7" s="9" t="s">
        <v>20</v>
      </c>
      <c r="B7" s="4" t="s">
        <v>16</v>
      </c>
      <c r="C7" s="5">
        <v>19</v>
      </c>
      <c r="D7" s="5">
        <v>10</v>
      </c>
      <c r="E7" s="5">
        <v>7</v>
      </c>
      <c r="F7" s="5"/>
      <c r="G7" s="5"/>
      <c r="H7" s="5"/>
      <c r="I7" s="5">
        <v>2</v>
      </c>
      <c r="J7" s="5"/>
      <c r="K7" s="5">
        <v>0</v>
      </c>
      <c r="L7" s="5">
        <v>32</v>
      </c>
      <c r="M7" s="24">
        <v>846534</v>
      </c>
      <c r="N7" s="24">
        <v>238888</v>
      </c>
      <c r="O7" s="25">
        <f t="shared" si="0"/>
        <v>31981.36842105263</v>
      </c>
      <c r="P7" s="5">
        <v>1</v>
      </c>
      <c r="Q7" s="10">
        <v>19</v>
      </c>
      <c r="R7" s="10">
        <v>32</v>
      </c>
      <c r="S7" s="16"/>
    </row>
    <row r="8" spans="1:19" ht="11.25">
      <c r="A8" s="4" t="s">
        <v>21</v>
      </c>
      <c r="B8" s="4" t="s">
        <v>14</v>
      </c>
      <c r="C8" s="5">
        <v>38</v>
      </c>
      <c r="D8" s="5">
        <v>31</v>
      </c>
      <c r="E8" s="5"/>
      <c r="F8" s="5"/>
      <c r="G8" s="5"/>
      <c r="H8" s="5"/>
      <c r="I8" s="5">
        <v>7</v>
      </c>
      <c r="J8" s="5"/>
      <c r="K8" s="5">
        <v>0</v>
      </c>
      <c r="L8" s="5">
        <v>36</v>
      </c>
      <c r="M8" s="24">
        <v>805257</v>
      </c>
      <c r="N8" s="24">
        <v>293926</v>
      </c>
      <c r="O8" s="25">
        <f t="shared" si="0"/>
        <v>13456.078947368422</v>
      </c>
      <c r="P8" s="5">
        <v>10</v>
      </c>
      <c r="S8" s="16">
        <v>31</v>
      </c>
    </row>
    <row r="9" spans="1:19" ht="11.25">
      <c r="A9" s="12" t="s">
        <v>22</v>
      </c>
      <c r="B9" s="4" t="s">
        <v>14</v>
      </c>
      <c r="C9" s="5">
        <v>37</v>
      </c>
      <c r="D9" s="5">
        <v>29</v>
      </c>
      <c r="E9" s="5"/>
      <c r="F9" s="5"/>
      <c r="G9" s="5"/>
      <c r="H9" s="5"/>
      <c r="I9" s="5"/>
      <c r="J9" s="5">
        <v>7</v>
      </c>
      <c r="K9" s="5">
        <v>1</v>
      </c>
      <c r="L9" s="5">
        <v>31</v>
      </c>
      <c r="M9" s="24">
        <v>803754</v>
      </c>
      <c r="N9" s="24">
        <v>274081</v>
      </c>
      <c r="O9" s="25">
        <f t="shared" si="0"/>
        <v>14315.486486486487</v>
      </c>
      <c r="P9" s="5">
        <v>9</v>
      </c>
      <c r="Q9" s="11">
        <v>29</v>
      </c>
      <c r="R9" s="11">
        <v>31</v>
      </c>
      <c r="S9" s="16"/>
    </row>
    <row r="10" spans="1:19" ht="11.25">
      <c r="A10" s="9" t="s">
        <v>23</v>
      </c>
      <c r="B10" s="4" t="s">
        <v>24</v>
      </c>
      <c r="C10" s="5">
        <v>30</v>
      </c>
      <c r="D10" s="5">
        <v>28</v>
      </c>
      <c r="E10" s="5"/>
      <c r="F10" s="5"/>
      <c r="G10" s="5"/>
      <c r="H10" s="5"/>
      <c r="I10" s="5">
        <v>2</v>
      </c>
      <c r="J10" s="5"/>
      <c r="K10" s="5">
        <v>4</v>
      </c>
      <c r="L10" s="5">
        <v>30</v>
      </c>
      <c r="M10" s="24">
        <v>721910</v>
      </c>
      <c r="N10" s="24">
        <v>243791</v>
      </c>
      <c r="O10" s="25">
        <f t="shared" si="0"/>
        <v>15937.3</v>
      </c>
      <c r="P10" s="5">
        <v>7</v>
      </c>
      <c r="Q10" s="10">
        <v>30</v>
      </c>
      <c r="R10" s="10">
        <v>30</v>
      </c>
      <c r="S10" s="16"/>
    </row>
    <row r="11" spans="1:19" ht="11.25">
      <c r="A11" s="12" t="s">
        <v>25</v>
      </c>
      <c r="B11" s="4" t="s">
        <v>16</v>
      </c>
      <c r="C11" s="5">
        <v>30</v>
      </c>
      <c r="D11" s="5">
        <v>29</v>
      </c>
      <c r="E11" s="5"/>
      <c r="F11" s="5"/>
      <c r="G11" s="5"/>
      <c r="H11" s="5"/>
      <c r="I11" s="5">
        <v>1</v>
      </c>
      <c r="J11" s="5"/>
      <c r="K11" s="5">
        <v>0</v>
      </c>
      <c r="L11" s="5">
        <v>29</v>
      </c>
      <c r="M11" s="24">
        <v>706557</v>
      </c>
      <c r="N11" s="24">
        <v>322044</v>
      </c>
      <c r="O11" s="25">
        <f t="shared" si="0"/>
        <v>12817.1</v>
      </c>
      <c r="P11" s="5">
        <v>11</v>
      </c>
      <c r="Q11" s="11">
        <v>30</v>
      </c>
      <c r="R11" s="11">
        <v>29</v>
      </c>
      <c r="S11" s="16"/>
    </row>
    <row r="12" spans="1:19" ht="11.25">
      <c r="A12" s="12" t="s">
        <v>26</v>
      </c>
      <c r="B12" s="4" t="s">
        <v>16</v>
      </c>
      <c r="C12" s="5">
        <v>30</v>
      </c>
      <c r="D12" s="5">
        <v>28</v>
      </c>
      <c r="E12" s="5"/>
      <c r="F12" s="5"/>
      <c r="G12" s="5"/>
      <c r="H12" s="5"/>
      <c r="I12" s="5">
        <v>2</v>
      </c>
      <c r="J12" s="5"/>
      <c r="K12" s="5">
        <v>0</v>
      </c>
      <c r="L12" s="5">
        <v>29</v>
      </c>
      <c r="M12" s="24">
        <v>700412</v>
      </c>
      <c r="N12" s="24">
        <v>201394</v>
      </c>
      <c r="O12" s="25">
        <f t="shared" si="0"/>
        <v>16633.933333333334</v>
      </c>
      <c r="P12" s="5">
        <v>5</v>
      </c>
      <c r="Q12" s="11">
        <v>30</v>
      </c>
      <c r="R12" s="11">
        <v>29</v>
      </c>
      <c r="S12" s="16"/>
    </row>
    <row r="13" spans="1:19" ht="11.25">
      <c r="A13" s="4" t="s">
        <v>27</v>
      </c>
      <c r="B13" s="4" t="s">
        <v>24</v>
      </c>
      <c r="C13" s="5">
        <v>30</v>
      </c>
      <c r="D13" s="5">
        <v>30</v>
      </c>
      <c r="E13" s="5"/>
      <c r="F13" s="5"/>
      <c r="G13" s="5"/>
      <c r="H13" s="5"/>
      <c r="I13" s="5"/>
      <c r="J13" s="5"/>
      <c r="K13" s="5">
        <v>2</v>
      </c>
      <c r="L13" s="5">
        <v>29</v>
      </c>
      <c r="M13" s="24">
        <v>690224</v>
      </c>
      <c r="N13" s="24">
        <v>231675</v>
      </c>
      <c r="O13" s="25">
        <f t="shared" si="0"/>
        <v>15284.966666666667</v>
      </c>
      <c r="P13" s="5">
        <v>8</v>
      </c>
      <c r="S13" s="16">
        <v>30</v>
      </c>
    </row>
    <row r="14" spans="1:19" ht="11.25">
      <c r="A14" s="12" t="s">
        <v>28</v>
      </c>
      <c r="B14" s="4" t="s">
        <v>14</v>
      </c>
      <c r="C14" s="5">
        <v>20</v>
      </c>
      <c r="D14" s="5">
        <v>13</v>
      </c>
      <c r="E14" s="5"/>
      <c r="F14" s="5"/>
      <c r="G14" s="5"/>
      <c r="H14" s="5"/>
      <c r="I14" s="5">
        <v>7</v>
      </c>
      <c r="J14" s="5"/>
      <c r="K14" s="5">
        <v>0</v>
      </c>
      <c r="L14" s="5">
        <v>28</v>
      </c>
      <c r="M14" s="24">
        <v>672523</v>
      </c>
      <c r="N14" s="24">
        <v>159833</v>
      </c>
      <c r="O14" s="25">
        <f t="shared" si="0"/>
        <v>25634.5</v>
      </c>
      <c r="P14" s="5">
        <v>2</v>
      </c>
      <c r="Q14" s="11">
        <v>20</v>
      </c>
      <c r="R14" s="11">
        <v>28</v>
      </c>
      <c r="S14" s="5"/>
    </row>
    <row r="15" spans="1:14" ht="11.25">
      <c r="A15" s="4" t="s">
        <v>29</v>
      </c>
      <c r="B15" s="4" t="s">
        <v>30</v>
      </c>
      <c r="C15" s="5">
        <v>17</v>
      </c>
      <c r="D15" s="5">
        <v>16</v>
      </c>
      <c r="E15" s="5">
        <v>1</v>
      </c>
      <c r="F15" s="5"/>
      <c r="G15" s="5"/>
      <c r="H15" s="5"/>
      <c r="I15" s="5"/>
      <c r="J15" s="5"/>
      <c r="K15" s="5">
        <v>1</v>
      </c>
      <c r="L15" s="5"/>
      <c r="M15" s="5"/>
      <c r="N15" s="5"/>
    </row>
    <row r="16" spans="1:18" ht="11.25">
      <c r="A16" s="4" t="s">
        <v>31</v>
      </c>
      <c r="B16" s="4" t="s">
        <v>32</v>
      </c>
      <c r="C16" s="5">
        <v>69</v>
      </c>
      <c r="D16" s="5">
        <v>24</v>
      </c>
      <c r="E16" s="5"/>
      <c r="F16" s="5">
        <v>45</v>
      </c>
      <c r="G16" s="5"/>
      <c r="H16" s="5"/>
      <c r="I16" s="5"/>
      <c r="J16" s="5"/>
      <c r="K16" s="5">
        <v>3</v>
      </c>
      <c r="L16" s="5"/>
      <c r="M16" s="5"/>
      <c r="N16" s="5"/>
      <c r="Q16" s="10">
        <f>SUM(Q7+Q10)</f>
        <v>49</v>
      </c>
      <c r="R16" s="10">
        <f>SUM(R7+R10)</f>
        <v>62</v>
      </c>
    </row>
    <row r="17" spans="1:18" ht="11.25">
      <c r="A17" s="4" t="s">
        <v>33</v>
      </c>
      <c r="B17" s="4" t="s">
        <v>34</v>
      </c>
      <c r="C17" s="5">
        <v>3</v>
      </c>
      <c r="D17" s="5">
        <v>3</v>
      </c>
      <c r="E17" s="5"/>
      <c r="F17" s="5"/>
      <c r="G17" s="5"/>
      <c r="H17" s="5"/>
      <c r="I17" s="5"/>
      <c r="J17" s="5"/>
      <c r="K17" s="5">
        <v>0</v>
      </c>
      <c r="L17" s="13">
        <f>SUM(L2:L14)</f>
        <v>450</v>
      </c>
      <c r="M17" s="5"/>
      <c r="N17" s="5"/>
      <c r="Q17" s="11">
        <f>Q9+Q11+Q12+Q14</f>
        <v>109</v>
      </c>
      <c r="R17" s="11">
        <f>R9+R11+R12+R14</f>
        <v>117</v>
      </c>
    </row>
    <row r="18" spans="1:14" ht="11.25">
      <c r="A18" s="4" t="s">
        <v>35</v>
      </c>
      <c r="B18" s="4" t="s">
        <v>30</v>
      </c>
      <c r="C18" s="5">
        <v>19</v>
      </c>
      <c r="D18" s="5">
        <v>15</v>
      </c>
      <c r="E18" s="5">
        <v>4</v>
      </c>
      <c r="F18" s="5"/>
      <c r="G18" s="5"/>
      <c r="H18" s="5"/>
      <c r="I18" s="5"/>
      <c r="J18" s="5"/>
      <c r="K18" s="5">
        <v>0</v>
      </c>
      <c r="L18" s="5"/>
      <c r="M18" s="5"/>
      <c r="N18" s="5"/>
    </row>
    <row r="19" spans="1:19" ht="11.25">
      <c r="A19" s="4" t="s">
        <v>36</v>
      </c>
      <c r="B19" s="4" t="s">
        <v>30</v>
      </c>
      <c r="C19" s="5">
        <v>22</v>
      </c>
      <c r="D19" s="5">
        <v>9</v>
      </c>
      <c r="E19" s="5">
        <v>13</v>
      </c>
      <c r="F19" s="5"/>
      <c r="G19" s="5"/>
      <c r="H19" s="5"/>
      <c r="I19" s="5"/>
      <c r="J19" s="5"/>
      <c r="K19" s="5">
        <v>0</v>
      </c>
      <c r="L19" s="5"/>
      <c r="M19" s="5"/>
      <c r="N19" s="5"/>
      <c r="Q19" s="8">
        <f>Q16+Q17+Q2</f>
        <v>170</v>
      </c>
      <c r="R19" s="8">
        <f>R16+R17</f>
        <v>179</v>
      </c>
      <c r="S19" s="7">
        <f>SUM(S2:S14)</f>
        <v>175</v>
      </c>
    </row>
    <row r="20" spans="1:14" ht="11.25">
      <c r="A20" s="4" t="s">
        <v>37</v>
      </c>
      <c r="B20" s="4" t="s">
        <v>30</v>
      </c>
      <c r="C20" s="5">
        <v>33</v>
      </c>
      <c r="D20" s="5">
        <v>27</v>
      </c>
      <c r="E20" s="5">
        <v>6</v>
      </c>
      <c r="F20" s="5"/>
      <c r="G20" s="5"/>
      <c r="H20" s="5"/>
      <c r="I20" s="5"/>
      <c r="J20" s="5"/>
      <c r="K20" s="5">
        <v>0</v>
      </c>
      <c r="L20" s="5"/>
      <c r="M20" s="5"/>
      <c r="N20" s="5"/>
    </row>
    <row r="21" spans="1:17" ht="11.25">
      <c r="A21" s="4" t="s">
        <v>38</v>
      </c>
      <c r="B21" s="4" t="s">
        <v>32</v>
      </c>
      <c r="C21" s="5">
        <v>32</v>
      </c>
      <c r="D21" s="5">
        <v>13</v>
      </c>
      <c r="E21" s="5">
        <v>19</v>
      </c>
      <c r="F21" s="5"/>
      <c r="G21" s="5"/>
      <c r="H21" s="5"/>
      <c r="I21" s="5"/>
      <c r="J21" s="5"/>
      <c r="K21" s="5">
        <v>6</v>
      </c>
      <c r="L21" s="5"/>
      <c r="M21" s="5"/>
      <c r="N21" s="5" t="s">
        <v>74</v>
      </c>
      <c r="Q21" s="8">
        <f>(Q19/100)*36</f>
        <v>61.199999999999996</v>
      </c>
    </row>
    <row r="22" spans="1:15" ht="11.25">
      <c r="A22" s="4" t="s">
        <v>39</v>
      </c>
      <c r="B22" s="4" t="s">
        <v>32</v>
      </c>
      <c r="C22" s="5">
        <v>20</v>
      </c>
      <c r="D22" s="5"/>
      <c r="E22" s="5"/>
      <c r="F22" s="5">
        <v>20</v>
      </c>
      <c r="G22" s="5"/>
      <c r="H22" s="5"/>
      <c r="I22" s="5"/>
      <c r="J22" s="5"/>
      <c r="K22" s="5">
        <v>11</v>
      </c>
      <c r="L22" s="5"/>
      <c r="M22" s="17" t="s">
        <v>76</v>
      </c>
      <c r="N22" s="17"/>
      <c r="O22" s="14"/>
    </row>
    <row r="23" spans="1:17" ht="11.25">
      <c r="A23" s="4" t="s">
        <v>40</v>
      </c>
      <c r="B23" s="4" t="s">
        <v>30</v>
      </c>
      <c r="C23" s="5">
        <v>64</v>
      </c>
      <c r="D23" s="5">
        <v>2</v>
      </c>
      <c r="E23" s="5"/>
      <c r="F23" s="5">
        <v>30</v>
      </c>
      <c r="G23" s="5">
        <v>32</v>
      </c>
      <c r="H23" s="5"/>
      <c r="I23" s="5"/>
      <c r="J23" s="5"/>
      <c r="K23" s="5">
        <v>4</v>
      </c>
      <c r="L23" s="5"/>
      <c r="M23" s="17" t="s">
        <v>75</v>
      </c>
      <c r="N23" s="18">
        <f>R19*13000</f>
        <v>2327000</v>
      </c>
      <c r="O23" s="19">
        <v>179</v>
      </c>
      <c r="Q23" s="8"/>
    </row>
    <row r="24" spans="1:19" ht="11.25">
      <c r="A24" s="4" t="s">
        <v>41</v>
      </c>
      <c r="B24" s="4" t="s">
        <v>34</v>
      </c>
      <c r="C24" s="5">
        <v>36</v>
      </c>
      <c r="D24" s="5">
        <v>3</v>
      </c>
      <c r="E24" s="5"/>
      <c r="F24" s="5">
        <v>33</v>
      </c>
      <c r="G24" s="5"/>
      <c r="H24" s="5"/>
      <c r="I24" s="5"/>
      <c r="J24" s="5"/>
      <c r="K24" s="5">
        <v>0</v>
      </c>
      <c r="L24" s="5"/>
      <c r="M24" s="13"/>
      <c r="N24" s="13"/>
      <c r="O24" s="14"/>
      <c r="S24" s="8" t="s">
        <v>80</v>
      </c>
    </row>
    <row r="25" spans="1:19" ht="11.25">
      <c r="A25" s="4" t="s">
        <v>42</v>
      </c>
      <c r="B25" s="4" t="s">
        <v>34</v>
      </c>
      <c r="C25" s="5">
        <v>15</v>
      </c>
      <c r="D25" s="5">
        <v>15</v>
      </c>
      <c r="E25" s="5"/>
      <c r="F25" s="5"/>
      <c r="G25" s="5"/>
      <c r="H25" s="5"/>
      <c r="I25" s="5"/>
      <c r="J25" s="5"/>
      <c r="K25" s="5">
        <v>4</v>
      </c>
      <c r="L25" s="5"/>
      <c r="M25" s="13"/>
      <c r="N25" s="13"/>
      <c r="O25" s="14"/>
      <c r="S25" s="8" t="s">
        <v>81</v>
      </c>
    </row>
    <row r="26" spans="1:19" ht="11.25">
      <c r="A26" s="4" t="s">
        <v>43</v>
      </c>
      <c r="B26" s="4" t="s">
        <v>30</v>
      </c>
      <c r="C26" s="5">
        <v>32</v>
      </c>
      <c r="D26" s="5">
        <v>10</v>
      </c>
      <c r="E26" s="5"/>
      <c r="F26" s="5">
        <v>22</v>
      </c>
      <c r="G26" s="5"/>
      <c r="H26" s="5"/>
      <c r="I26" s="5"/>
      <c r="J26" s="5"/>
      <c r="K26" s="5">
        <v>8</v>
      </c>
      <c r="L26" s="5"/>
      <c r="M26" s="13" t="s">
        <v>78</v>
      </c>
      <c r="N26" s="15">
        <f>(L17-R19)*13000</f>
        <v>3523000</v>
      </c>
      <c r="O26" s="14">
        <v>271</v>
      </c>
      <c r="R26" s="3" t="s">
        <v>79</v>
      </c>
      <c r="S26" s="8">
        <f>(S19/D54)*100</f>
        <v>23.178807947019866</v>
      </c>
    </row>
    <row r="27" spans="1:15" ht="11.25">
      <c r="A27" s="4" t="s">
        <v>44</v>
      </c>
      <c r="B27" s="4" t="s">
        <v>34</v>
      </c>
      <c r="C27" s="5">
        <v>58</v>
      </c>
      <c r="D27" s="5">
        <v>3</v>
      </c>
      <c r="E27" s="5"/>
      <c r="F27" s="5">
        <v>18</v>
      </c>
      <c r="G27" s="5">
        <v>42</v>
      </c>
      <c r="H27" s="5"/>
      <c r="I27" s="5"/>
      <c r="J27" s="5"/>
      <c r="K27" s="5">
        <v>0</v>
      </c>
      <c r="L27" s="5"/>
      <c r="M27" s="13"/>
      <c r="N27" s="15"/>
      <c r="O27" s="14"/>
    </row>
    <row r="28" spans="1:15" ht="11.25">
      <c r="A28" s="4" t="s">
        <v>45</v>
      </c>
      <c r="B28" s="4" t="s">
        <v>34</v>
      </c>
      <c r="C28" s="5">
        <v>23</v>
      </c>
      <c r="D28" s="5">
        <v>19</v>
      </c>
      <c r="E28" s="5">
        <v>4</v>
      </c>
      <c r="F28" s="5"/>
      <c r="G28" s="5"/>
      <c r="H28" s="5"/>
      <c r="I28" s="5"/>
      <c r="J28" s="5"/>
      <c r="K28" s="5">
        <v>4</v>
      </c>
      <c r="L28" s="5"/>
      <c r="M28" s="13"/>
      <c r="N28" s="15"/>
      <c r="O28" s="14"/>
    </row>
    <row r="29" spans="1:15" ht="11.25">
      <c r="A29" s="4" t="s">
        <v>46</v>
      </c>
      <c r="B29" s="4" t="s">
        <v>32</v>
      </c>
      <c r="C29" s="5">
        <v>48</v>
      </c>
      <c r="D29" s="5">
        <v>8</v>
      </c>
      <c r="E29" s="5"/>
      <c r="F29" s="5"/>
      <c r="G29" s="5">
        <v>40</v>
      </c>
      <c r="H29" s="5"/>
      <c r="I29" s="5"/>
      <c r="J29" s="5"/>
      <c r="K29" s="5">
        <v>2</v>
      </c>
      <c r="L29" s="5"/>
      <c r="M29" s="13" t="s">
        <v>77</v>
      </c>
      <c r="N29" s="15">
        <f>N23+N26</f>
        <v>5850000</v>
      </c>
      <c r="O29" s="14">
        <v>450</v>
      </c>
    </row>
    <row r="30" spans="1:14" ht="11.25">
      <c r="A30" s="4" t="s">
        <v>47</v>
      </c>
      <c r="B30" s="4" t="s">
        <v>34</v>
      </c>
      <c r="C30" s="5">
        <v>49</v>
      </c>
      <c r="D30" s="5">
        <v>9</v>
      </c>
      <c r="E30" s="5"/>
      <c r="F30" s="5">
        <v>41</v>
      </c>
      <c r="G30" s="5"/>
      <c r="H30" s="5"/>
      <c r="I30" s="5"/>
      <c r="J30" s="5"/>
      <c r="K30" s="5">
        <v>5</v>
      </c>
      <c r="L30" s="5"/>
      <c r="M30" s="5"/>
      <c r="N30" s="5"/>
    </row>
    <row r="31" spans="1:14" ht="11.25">
      <c r="A31" s="4" t="s">
        <v>48</v>
      </c>
      <c r="B31" s="4" t="s">
        <v>34</v>
      </c>
      <c r="C31" s="5">
        <v>18</v>
      </c>
      <c r="D31" s="5">
        <v>18</v>
      </c>
      <c r="E31" s="5"/>
      <c r="F31" s="5"/>
      <c r="G31" s="5"/>
      <c r="H31" s="5"/>
      <c r="I31" s="5"/>
      <c r="J31" s="5"/>
      <c r="K31" s="5">
        <v>0</v>
      </c>
      <c r="L31" s="5"/>
      <c r="M31" s="5"/>
      <c r="N31" s="5"/>
    </row>
    <row r="32" spans="1:14" ht="11.25">
      <c r="A32" s="4" t="s">
        <v>49</v>
      </c>
      <c r="B32" s="4" t="s">
        <v>34</v>
      </c>
      <c r="C32" s="5">
        <v>29</v>
      </c>
      <c r="D32" s="5"/>
      <c r="E32" s="5">
        <v>29</v>
      </c>
      <c r="F32" s="5"/>
      <c r="G32" s="5"/>
      <c r="H32" s="5"/>
      <c r="I32" s="5"/>
      <c r="J32" s="5"/>
      <c r="K32" s="5">
        <v>6</v>
      </c>
      <c r="L32" s="5"/>
      <c r="M32" s="5"/>
      <c r="N32" s="5"/>
    </row>
    <row r="33" spans="1:14" ht="11.25">
      <c r="A33" s="4" t="s">
        <v>50</v>
      </c>
      <c r="B33" s="4" t="s">
        <v>32</v>
      </c>
      <c r="C33" s="5">
        <v>20</v>
      </c>
      <c r="D33" s="5">
        <v>17</v>
      </c>
      <c r="E33" s="5">
        <v>3</v>
      </c>
      <c r="F33" s="5"/>
      <c r="G33" s="5"/>
      <c r="H33" s="5"/>
      <c r="I33" s="5"/>
      <c r="J33" s="5"/>
      <c r="K33" s="5">
        <v>1</v>
      </c>
      <c r="L33" s="5"/>
      <c r="M33" s="5"/>
      <c r="N33" s="5"/>
    </row>
    <row r="34" spans="1:14" ht="11.25">
      <c r="A34" s="4" t="s">
        <v>51</v>
      </c>
      <c r="B34" s="4" t="s">
        <v>32</v>
      </c>
      <c r="C34" s="5">
        <v>105</v>
      </c>
      <c r="D34" s="5">
        <v>5</v>
      </c>
      <c r="E34" s="5"/>
      <c r="F34" s="5">
        <v>40</v>
      </c>
      <c r="G34" s="5">
        <v>60</v>
      </c>
      <c r="H34" s="5"/>
      <c r="I34" s="5"/>
      <c r="J34" s="5"/>
      <c r="K34" s="5">
        <v>1</v>
      </c>
      <c r="L34" s="5"/>
      <c r="M34" s="5"/>
      <c r="N34" s="5"/>
    </row>
    <row r="35" spans="1:14" ht="11.25">
      <c r="A35" s="4" t="s">
        <v>52</v>
      </c>
      <c r="B35" s="4" t="s">
        <v>34</v>
      </c>
      <c r="C35" s="5">
        <v>7</v>
      </c>
      <c r="D35" s="5"/>
      <c r="E35" s="5"/>
      <c r="F35" s="5"/>
      <c r="G35" s="5"/>
      <c r="H35" s="5"/>
      <c r="I35" s="5">
        <v>7</v>
      </c>
      <c r="J35" s="5"/>
      <c r="K35" s="5">
        <v>0</v>
      </c>
      <c r="L35" s="5"/>
      <c r="M35" s="5"/>
      <c r="N35" s="5"/>
    </row>
    <row r="36" spans="1:14" ht="11.25">
      <c r="A36" s="4" t="s">
        <v>53</v>
      </c>
      <c r="B36" s="4" t="s">
        <v>30</v>
      </c>
      <c r="C36" s="5">
        <v>29</v>
      </c>
      <c r="D36" s="5">
        <v>27</v>
      </c>
      <c r="E36" s="5">
        <v>2</v>
      </c>
      <c r="F36" s="5"/>
      <c r="G36" s="5"/>
      <c r="H36" s="5"/>
      <c r="I36" s="5"/>
      <c r="J36" s="5"/>
      <c r="K36" s="5">
        <v>0</v>
      </c>
      <c r="L36" s="5"/>
      <c r="M36" s="5"/>
      <c r="N36" s="5"/>
    </row>
    <row r="37" spans="1:14" ht="11.25">
      <c r="A37" s="4" t="s">
        <v>54</v>
      </c>
      <c r="B37" s="4" t="s">
        <v>32</v>
      </c>
      <c r="C37" s="5">
        <v>19</v>
      </c>
      <c r="D37" s="5">
        <v>19</v>
      </c>
      <c r="E37" s="5"/>
      <c r="F37" s="5"/>
      <c r="G37" s="5"/>
      <c r="H37" s="5"/>
      <c r="I37" s="5"/>
      <c r="J37" s="5"/>
      <c r="K37" s="5">
        <v>2</v>
      </c>
      <c r="L37" s="5"/>
      <c r="M37" s="5"/>
      <c r="N37" s="5"/>
    </row>
    <row r="38" spans="1:14" ht="11.25">
      <c r="A38" s="4" t="s">
        <v>55</v>
      </c>
      <c r="B38" s="4" t="s">
        <v>32</v>
      </c>
      <c r="C38" s="5">
        <v>24</v>
      </c>
      <c r="D38" s="5">
        <v>6</v>
      </c>
      <c r="E38" s="5"/>
      <c r="F38" s="5">
        <v>18</v>
      </c>
      <c r="G38" s="5"/>
      <c r="H38" s="5"/>
      <c r="I38" s="5"/>
      <c r="J38" s="5"/>
      <c r="K38" s="5">
        <v>0</v>
      </c>
      <c r="L38" s="5"/>
      <c r="M38" s="5"/>
      <c r="N38" s="5"/>
    </row>
    <row r="39" spans="1:14" ht="11.25">
      <c r="A39" s="4" t="s">
        <v>56</v>
      </c>
      <c r="B39" s="4" t="s">
        <v>34</v>
      </c>
      <c r="C39" s="5">
        <v>20</v>
      </c>
      <c r="D39" s="5">
        <v>20</v>
      </c>
      <c r="E39" s="5"/>
      <c r="F39" s="5"/>
      <c r="G39" s="5"/>
      <c r="H39" s="5"/>
      <c r="I39" s="5"/>
      <c r="J39" s="5"/>
      <c r="K39" s="5">
        <v>1</v>
      </c>
      <c r="L39" s="5"/>
      <c r="M39" s="5"/>
      <c r="N39" s="5"/>
    </row>
    <row r="40" spans="1:14" ht="11.25">
      <c r="A40" s="4" t="s">
        <v>57</v>
      </c>
      <c r="B40" s="4" t="s">
        <v>30</v>
      </c>
      <c r="C40" s="5">
        <v>9</v>
      </c>
      <c r="D40" s="5">
        <v>9</v>
      </c>
      <c r="E40" s="5"/>
      <c r="F40" s="5"/>
      <c r="G40" s="5"/>
      <c r="H40" s="5"/>
      <c r="I40" s="5"/>
      <c r="J40" s="5"/>
      <c r="K40" s="5">
        <v>2</v>
      </c>
      <c r="L40" s="5"/>
      <c r="M40" s="5"/>
      <c r="N40" s="5"/>
    </row>
    <row r="41" spans="1:14" ht="11.25">
      <c r="A41" s="4" t="s">
        <v>58</v>
      </c>
      <c r="B41" s="4" t="s">
        <v>30</v>
      </c>
      <c r="C41" s="5">
        <v>15</v>
      </c>
      <c r="D41" s="5">
        <v>14</v>
      </c>
      <c r="E41" s="5">
        <v>1</v>
      </c>
      <c r="F41" s="5"/>
      <c r="G41" s="5"/>
      <c r="H41" s="5"/>
      <c r="I41" s="5"/>
      <c r="J41" s="5"/>
      <c r="K41" s="5">
        <v>1</v>
      </c>
      <c r="L41" s="5"/>
      <c r="M41" s="5"/>
      <c r="N41" s="5"/>
    </row>
    <row r="42" spans="1:14" ht="11.25">
      <c r="A42" s="4" t="s">
        <v>59</v>
      </c>
      <c r="B42" s="4" t="s">
        <v>32</v>
      </c>
      <c r="C42" s="5">
        <v>10</v>
      </c>
      <c r="D42" s="5">
        <v>10</v>
      </c>
      <c r="E42" s="5"/>
      <c r="F42" s="5"/>
      <c r="G42" s="5"/>
      <c r="H42" s="5"/>
      <c r="I42" s="5"/>
      <c r="J42" s="5"/>
      <c r="K42" s="5">
        <v>4</v>
      </c>
      <c r="L42" s="5"/>
      <c r="M42" s="5"/>
      <c r="N42" s="5"/>
    </row>
    <row r="43" spans="1:14" ht="11.25">
      <c r="A43" s="4" t="s">
        <v>60</v>
      </c>
      <c r="B43" s="4" t="s">
        <v>34</v>
      </c>
      <c r="C43" s="5">
        <v>70</v>
      </c>
      <c r="D43" s="5"/>
      <c r="E43" s="5">
        <v>16</v>
      </c>
      <c r="F43" s="5">
        <v>54</v>
      </c>
      <c r="G43" s="5"/>
      <c r="H43" s="5"/>
      <c r="I43" s="5"/>
      <c r="J43" s="5"/>
      <c r="K43" s="5">
        <v>0</v>
      </c>
      <c r="L43" s="5"/>
      <c r="M43" s="5"/>
      <c r="N43" s="5"/>
    </row>
    <row r="44" spans="1:14" ht="11.25">
      <c r="A44" s="4" t="s">
        <v>61</v>
      </c>
      <c r="B44" s="4" t="s">
        <v>34</v>
      </c>
      <c r="C44" s="5">
        <v>33</v>
      </c>
      <c r="D44" s="5">
        <v>23</v>
      </c>
      <c r="E44" s="5"/>
      <c r="F44" s="5"/>
      <c r="G44" s="5">
        <v>10</v>
      </c>
      <c r="H44" s="5"/>
      <c r="I44" s="5"/>
      <c r="J44" s="5"/>
      <c r="K44" s="5">
        <v>0</v>
      </c>
      <c r="L44" s="5"/>
      <c r="M44" s="5"/>
      <c r="N44" s="5"/>
    </row>
    <row r="45" spans="1:14" ht="11.25">
      <c r="A45" s="4" t="s">
        <v>62</v>
      </c>
      <c r="B45" s="4" t="s">
        <v>34</v>
      </c>
      <c r="C45" s="5">
        <v>19</v>
      </c>
      <c r="D45" s="5">
        <v>19</v>
      </c>
      <c r="E45" s="5"/>
      <c r="F45" s="5"/>
      <c r="G45" s="5"/>
      <c r="H45" s="5"/>
      <c r="I45" s="5"/>
      <c r="J45" s="5"/>
      <c r="K45" s="5">
        <v>2</v>
      </c>
      <c r="L45" s="5"/>
      <c r="M45" s="5"/>
      <c r="N45" s="5"/>
    </row>
    <row r="46" spans="1:14" ht="11.25">
      <c r="A46" s="4" t="s">
        <v>63</v>
      </c>
      <c r="B46" s="4" t="s">
        <v>32</v>
      </c>
      <c r="C46" s="5">
        <v>55</v>
      </c>
      <c r="D46" s="5"/>
      <c r="E46" s="5">
        <v>13</v>
      </c>
      <c r="F46" s="5"/>
      <c r="G46" s="5">
        <v>42</v>
      </c>
      <c r="H46" s="5"/>
      <c r="I46" s="5"/>
      <c r="J46" s="5"/>
      <c r="K46" s="5">
        <v>0</v>
      </c>
      <c r="L46" s="5"/>
      <c r="M46" s="5"/>
      <c r="N46" s="5"/>
    </row>
    <row r="47" spans="1:14" ht="11.25">
      <c r="A47" s="4" t="s">
        <v>64</v>
      </c>
      <c r="B47" s="4" t="s">
        <v>32</v>
      </c>
      <c r="C47" s="5">
        <v>65</v>
      </c>
      <c r="D47" s="5">
        <v>32</v>
      </c>
      <c r="E47" s="5">
        <v>8</v>
      </c>
      <c r="F47" s="5">
        <v>25</v>
      </c>
      <c r="G47" s="5"/>
      <c r="H47" s="5"/>
      <c r="I47" s="5"/>
      <c r="J47" s="5"/>
      <c r="K47" s="5">
        <v>3</v>
      </c>
      <c r="L47" s="5"/>
      <c r="M47" s="5"/>
      <c r="N47" s="5"/>
    </row>
    <row r="48" spans="1:14" ht="11.25">
      <c r="A48" s="4" t="s">
        <v>65</v>
      </c>
      <c r="B48" s="4" t="s">
        <v>32</v>
      </c>
      <c r="C48" s="5">
        <v>23</v>
      </c>
      <c r="D48" s="5">
        <v>10</v>
      </c>
      <c r="E48" s="5">
        <v>13</v>
      </c>
      <c r="F48" s="5"/>
      <c r="G48" s="5"/>
      <c r="H48" s="5"/>
      <c r="I48" s="5"/>
      <c r="J48" s="5"/>
      <c r="K48" s="5">
        <v>0</v>
      </c>
      <c r="L48" s="5"/>
      <c r="M48" s="5"/>
      <c r="N48" s="5"/>
    </row>
    <row r="49" spans="1:14" ht="11.25">
      <c r="A49" s="4" t="s">
        <v>66</v>
      </c>
      <c r="B49" s="4" t="s">
        <v>30</v>
      </c>
      <c r="C49" s="5">
        <v>28</v>
      </c>
      <c r="D49" s="5">
        <v>28</v>
      </c>
      <c r="E49" s="5"/>
      <c r="F49" s="5"/>
      <c r="G49" s="5"/>
      <c r="H49" s="5"/>
      <c r="I49" s="5"/>
      <c r="J49" s="5"/>
      <c r="K49" s="5">
        <v>8</v>
      </c>
      <c r="L49" s="5"/>
      <c r="M49" s="5"/>
      <c r="N49" s="5"/>
    </row>
    <row r="50" spans="1:14" ht="11.25">
      <c r="A50" s="4" t="s">
        <v>67</v>
      </c>
      <c r="B50" s="4" t="s">
        <v>30</v>
      </c>
      <c r="C50" s="5">
        <v>17</v>
      </c>
      <c r="D50" s="5">
        <v>4</v>
      </c>
      <c r="E50" s="5">
        <v>13</v>
      </c>
      <c r="F50" s="5"/>
      <c r="G50" s="5"/>
      <c r="H50" s="5"/>
      <c r="I50" s="5"/>
      <c r="J50" s="5"/>
      <c r="K50" s="5">
        <v>4</v>
      </c>
      <c r="L50" s="5"/>
      <c r="M50" s="5"/>
      <c r="N50" s="5"/>
    </row>
    <row r="51" spans="1:14" ht="11.25">
      <c r="A51" s="4" t="s">
        <v>68</v>
      </c>
      <c r="B51" s="4" t="s">
        <v>34</v>
      </c>
      <c r="C51" s="5">
        <v>39</v>
      </c>
      <c r="D51" s="5">
        <v>6</v>
      </c>
      <c r="E51" s="5"/>
      <c r="F51" s="5"/>
      <c r="G51" s="5">
        <v>33</v>
      </c>
      <c r="H51" s="5"/>
      <c r="I51" s="5"/>
      <c r="J51" s="5"/>
      <c r="K51" s="5">
        <v>3</v>
      </c>
      <c r="L51" s="5"/>
      <c r="M51" s="5"/>
      <c r="N51" s="5"/>
    </row>
    <row r="52" spans="1:14" ht="11.25">
      <c r="A52" s="4" t="s">
        <v>69</v>
      </c>
      <c r="B52" s="4" t="s">
        <v>30</v>
      </c>
      <c r="C52" s="5">
        <v>42</v>
      </c>
      <c r="D52" s="5"/>
      <c r="E52" s="5"/>
      <c r="F52" s="5">
        <v>42</v>
      </c>
      <c r="G52" s="5"/>
      <c r="H52" s="5"/>
      <c r="I52" s="5"/>
      <c r="J52" s="5"/>
      <c r="K52" s="5">
        <v>0</v>
      </c>
      <c r="L52" s="5"/>
      <c r="M52" s="5"/>
      <c r="N52" s="5"/>
    </row>
    <row r="54" spans="3:14" ht="11.25">
      <c r="C54" s="7">
        <f aca="true" t="shared" si="1" ref="C54:N54">SUM(C2:C53)</f>
        <v>1658</v>
      </c>
      <c r="D54" s="7">
        <f t="shared" si="1"/>
        <v>755</v>
      </c>
      <c r="E54" s="7">
        <f t="shared" si="1"/>
        <v>204</v>
      </c>
      <c r="F54" s="7">
        <f t="shared" si="1"/>
        <v>388</v>
      </c>
      <c r="G54" s="7">
        <f t="shared" si="1"/>
        <v>259</v>
      </c>
      <c r="H54" s="7">
        <f t="shared" si="1"/>
        <v>12</v>
      </c>
      <c r="I54" s="7">
        <f t="shared" si="1"/>
        <v>38</v>
      </c>
      <c r="J54" s="7">
        <f t="shared" si="1"/>
        <v>7</v>
      </c>
      <c r="K54" s="7">
        <f t="shared" si="1"/>
        <v>96</v>
      </c>
      <c r="L54" s="7"/>
      <c r="M54" s="23">
        <f t="shared" si="1"/>
        <v>10890373</v>
      </c>
      <c r="N54" s="23">
        <f t="shared" si="1"/>
        <v>15638406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Deryk Cundy</dc:creator>
  <cp:keywords/>
  <dc:description/>
  <cp:lastModifiedBy>Deryk Cundy</cp:lastModifiedBy>
  <cp:lastPrinted>2010-02-09T17:23:39Z</cp:lastPrinted>
  <dcterms:created xsi:type="dcterms:W3CDTF">2010-02-06T22:23:51Z</dcterms:created>
  <dcterms:modified xsi:type="dcterms:W3CDTF">2010-02-12T23:17:38Z</dcterms:modified>
  <cp:category/>
  <cp:version/>
  <cp:contentType/>
  <cp:contentStatus/>
</cp:coreProperties>
</file>