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/>
  <mc:AlternateContent xmlns:mc="http://schemas.openxmlformats.org/markup-compatibility/2006">
    <mc:Choice Requires="x15">
      <x15ac:absPath xmlns:x15ac="http://schemas.microsoft.com/office/spreadsheetml/2010/11/ac" url="D:\Documents\WEBsitedocumenten\"/>
    </mc:Choice>
  </mc:AlternateContent>
  <xr:revisionPtr revIDLastSave="0" documentId="13_ncr:1_{4F2E4499-7612-4CC5-8FBC-4510E307A8C0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Blad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1" l="1"/>
  <c r="E8" i="1" l="1"/>
  <c r="F8" i="1"/>
  <c r="E7" i="1"/>
  <c r="F7" i="1"/>
  <c r="E6" i="1"/>
  <c r="F6" i="1"/>
  <c r="E5" i="1"/>
  <c r="F5" i="1"/>
  <c r="F20" i="1" l="1"/>
  <c r="H20" i="1" s="1"/>
  <c r="F21" i="1"/>
  <c r="H21" i="1" s="1"/>
  <c r="D8" i="1" l="1"/>
  <c r="D7" i="1"/>
  <c r="D5" i="1"/>
</calcChain>
</file>

<file path=xl/sharedStrings.xml><?xml version="1.0" encoding="utf-8"?>
<sst xmlns="http://schemas.openxmlformats.org/spreadsheetml/2006/main" count="29" uniqueCount="27">
  <si>
    <t>perskosten als DS &gt; 22 % (€/ton pulp)</t>
  </si>
  <si>
    <t>perskosten als DS &lt; 21</t>
  </si>
  <si>
    <t>pulpprijs binnen recht (= perskosten)</t>
  </si>
  <si>
    <t>kg DS à 100%</t>
  </si>
  <si>
    <t xml:space="preserve">natte pulp </t>
  </si>
  <si>
    <t xml:space="preserve">perspulp </t>
  </si>
  <si>
    <t>% DS</t>
  </si>
  <si>
    <t>pulprecht (ton)</t>
  </si>
  <si>
    <t>ton geleverde bieten</t>
  </si>
  <si>
    <t>prijs (€/ton)</t>
  </si>
  <si>
    <t>pulpwaarde</t>
  </si>
  <si>
    <t>pulprecht</t>
  </si>
  <si>
    <r>
      <t xml:space="preserve">perskosten als DS is </t>
    </r>
    <r>
      <rPr>
        <sz val="11"/>
        <color theme="1"/>
        <rFont val="Calibri"/>
        <family val="2"/>
      </rPr>
      <t>≥21 en &lt;</t>
    </r>
    <r>
      <rPr>
        <sz val="11"/>
        <color theme="1"/>
        <rFont val="Gill Sans MT"/>
        <family val="2"/>
        <scheme val="minor"/>
      </rPr>
      <t xml:space="preserve"> 22 % (€/ton pulp)</t>
    </r>
  </si>
  <si>
    <t>ton bieten nodig voor 1 ton pulp</t>
  </si>
  <si>
    <t>perspulp als DS &gt; 22 % (€/ton pulp)</t>
  </si>
  <si>
    <r>
      <t xml:space="preserve">perspulp als DS is </t>
    </r>
    <r>
      <rPr>
        <sz val="11"/>
        <color theme="1"/>
        <rFont val="Calibri"/>
        <family val="2"/>
      </rPr>
      <t>≥21 en &lt;</t>
    </r>
    <r>
      <rPr>
        <sz val="11"/>
        <color theme="1"/>
        <rFont val="Gill Sans MT"/>
        <family val="2"/>
        <scheme val="minor"/>
      </rPr>
      <t xml:space="preserve"> 22 % (€/ton pulp)</t>
    </r>
  </si>
  <si>
    <t xml:space="preserve"> perspulp als DS &lt; 21 % (€/ton)</t>
  </si>
  <si>
    <r>
      <t xml:space="preserve">forfaitaire transportkosten perspulp </t>
    </r>
    <r>
      <rPr>
        <i/>
        <sz val="9"/>
        <color theme="1"/>
        <rFont val="Gill Sans MT"/>
        <family val="2"/>
        <scheme val="minor"/>
      </rPr>
      <t>(binnen recht = 21 % BTW, buiten recht = 6 % BTW)</t>
    </r>
  </si>
  <si>
    <t>al de vermelde prijzen zijn exclusief 6 % BTW</t>
  </si>
  <si>
    <t>droge pulp</t>
  </si>
  <si>
    <t xml:space="preserve">vul de gele vakjes zelf in </t>
  </si>
  <si>
    <t>-</t>
  </si>
  <si>
    <t>max.</t>
  </si>
  <si>
    <t>REKENBLAD PULP ISCAL</t>
  </si>
  <si>
    <t>transportprijs</t>
  </si>
  <si>
    <t xml:space="preserve">pulpprijs buiten recht (inclusief perskosten) </t>
  </si>
  <si>
    <t>meerprijs pulp in maisperiode (op vraag van de afnemer)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</si>
</sst>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Gill Sans MT"/>
      <family val="2"/>
      <scheme val="minor"/>
    </font>
    <font>
      <b/>
      <sz val="11"/>
      <color theme="1"/>
      <name val="Gill Sans MT"/>
      <family val="2"/>
      <scheme val="minor"/>
    </font>
    <font>
      <sz val="11"/>
      <color theme="1"/>
      <name val="Calibri"/>
      <family val="2"/>
    </font>
    <font>
      <sz val="14"/>
      <color theme="1"/>
      <name val="Gill Sans MT"/>
      <family val="2"/>
      <scheme val="minor"/>
    </font>
    <font>
      <b/>
      <sz val="14"/>
      <color theme="1"/>
      <name val="Gill Sans MT"/>
      <family val="2"/>
      <scheme val="minor"/>
    </font>
    <font>
      <i/>
      <sz val="16"/>
      <color theme="1"/>
      <name val="Gill Sans MT"/>
      <family val="2"/>
      <scheme val="minor"/>
    </font>
    <font>
      <i/>
      <sz val="8"/>
      <color theme="1"/>
      <name val="Gill Sans MT"/>
      <family val="2"/>
      <scheme val="minor"/>
    </font>
    <font>
      <i/>
      <sz val="9"/>
      <color theme="1"/>
      <name val="Gill Sans MT"/>
      <family val="2"/>
      <scheme val="minor"/>
    </font>
    <font>
      <i/>
      <sz val="10"/>
      <color theme="1"/>
      <name val="Gill Sans MT"/>
      <family val="2"/>
      <scheme val="minor"/>
    </font>
    <font>
      <b/>
      <sz val="18"/>
      <color theme="1"/>
      <name val="Gill Sans MT"/>
      <family val="2"/>
      <scheme val="minor"/>
    </font>
    <font>
      <b/>
      <sz val="16"/>
      <color theme="1"/>
      <name val="Gill Sans MT"/>
      <family val="2"/>
      <scheme val="minor"/>
    </font>
    <font>
      <b/>
      <sz val="14"/>
      <color rgb="FF000000"/>
      <name val="Gill Sans MT"/>
      <family val="2"/>
      <scheme val="minor"/>
    </font>
    <font>
      <b/>
      <sz val="11"/>
      <color theme="2"/>
      <name val="Gill Sans MT"/>
      <family val="2"/>
      <scheme val="minor"/>
    </font>
    <font>
      <b/>
      <sz val="14"/>
      <name val="Gill Sans MT"/>
      <family val="2"/>
      <scheme val="minor"/>
    </font>
    <font>
      <b/>
      <sz val="14"/>
      <color theme="2"/>
      <name val="Gill Sans MT"/>
      <family val="2"/>
      <scheme val="minor"/>
    </font>
    <font>
      <b/>
      <sz val="14"/>
      <color theme="7" tint="0.39997558519241921"/>
      <name val="Gill Sans MT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0" fillId="3" borderId="12" xfId="0" applyFill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3" borderId="10" xfId="0" applyFill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1" xfId="0" applyBorder="1" applyAlignment="1">
      <alignment vertical="center"/>
    </xf>
    <xf numFmtId="0" fontId="0" fillId="0" borderId="0" xfId="0" applyBorder="1" applyAlignment="1">
      <alignment vertical="center"/>
    </xf>
    <xf numFmtId="2" fontId="0" fillId="0" borderId="0" xfId="0" applyNumberFormat="1" applyAlignment="1">
      <alignment vertical="center"/>
    </xf>
    <xf numFmtId="0" fontId="0" fillId="3" borderId="20" xfId="0" applyFill="1" applyBorder="1" applyAlignment="1">
      <alignment horizontal="right" vertical="center"/>
    </xf>
    <xf numFmtId="0" fontId="0" fillId="6" borderId="23" xfId="0" applyFill="1" applyBorder="1" applyAlignment="1">
      <alignment vertical="center"/>
    </xf>
    <xf numFmtId="0" fontId="0" fillId="0" borderId="1" xfId="0" applyBorder="1" applyAlignment="1">
      <alignment vertical="center"/>
    </xf>
    <xf numFmtId="2" fontId="0" fillId="4" borderId="8" xfId="0" applyNumberFormat="1" applyFill="1" applyBorder="1" applyAlignment="1" applyProtection="1">
      <alignment horizontal="center" vertical="center"/>
      <protection locked="0" hidden="1"/>
    </xf>
    <xf numFmtId="2" fontId="0" fillId="4" borderId="6" xfId="0" applyNumberFormat="1" applyFill="1" applyBorder="1" applyAlignment="1" applyProtection="1">
      <alignment horizontal="center" vertical="center"/>
      <protection locked="0" hidden="1"/>
    </xf>
    <xf numFmtId="0" fontId="0" fillId="4" borderId="5" xfId="0" applyFont="1" applyFill="1" applyBorder="1" applyAlignment="1" applyProtection="1">
      <alignment horizontal="center" vertical="center"/>
      <protection locked="0" hidden="1"/>
    </xf>
    <xf numFmtId="0" fontId="0" fillId="4" borderId="23" xfId="0" applyFill="1" applyBorder="1" applyAlignment="1" applyProtection="1">
      <alignment horizontal="center" vertical="center"/>
      <protection locked="0" hidden="1"/>
    </xf>
    <xf numFmtId="0" fontId="0" fillId="5" borderId="3" xfId="0" applyFill="1" applyBorder="1" applyAlignment="1">
      <alignment horizontal="right" vertical="center"/>
    </xf>
    <xf numFmtId="0" fontId="5" fillId="4" borderId="0" xfId="0" applyFont="1" applyFill="1" applyAlignment="1">
      <alignment horizontal="center"/>
    </xf>
    <xf numFmtId="2" fontId="4" fillId="2" borderId="8" xfId="0" applyNumberFormat="1" applyFont="1" applyFill="1" applyBorder="1" applyAlignment="1" applyProtection="1">
      <alignment horizontal="center" vertical="center"/>
      <protection hidden="1"/>
    </xf>
    <xf numFmtId="2" fontId="4" fillId="2" borderId="6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6" fillId="0" borderId="0" xfId="0" applyFont="1" applyAlignment="1" applyProtection="1">
      <alignment horizontal="right"/>
      <protection hidden="1"/>
    </xf>
    <xf numFmtId="2" fontId="4" fillId="2" borderId="7" xfId="0" applyNumberFormat="1" applyFont="1" applyFill="1" applyBorder="1" applyAlignment="1" applyProtection="1">
      <alignment horizontal="center" vertical="center"/>
      <protection hidden="1"/>
    </xf>
    <xf numFmtId="0" fontId="8" fillId="0" borderId="24" xfId="0" applyFont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0" fontId="0" fillId="10" borderId="3" xfId="0" applyFill="1" applyBorder="1" applyAlignment="1">
      <alignment horizontal="right" vertical="center"/>
    </xf>
    <xf numFmtId="0" fontId="0" fillId="10" borderId="4" xfId="0" applyFill="1" applyBorder="1" applyAlignment="1">
      <alignment horizontal="right" vertical="center"/>
    </xf>
    <xf numFmtId="0" fontId="4" fillId="2" borderId="23" xfId="0" applyFont="1" applyFill="1" applyBorder="1" applyAlignment="1" applyProtection="1">
      <alignment horizontal="center" vertical="center"/>
      <protection hidden="1"/>
    </xf>
    <xf numFmtId="0" fontId="4" fillId="2" borderId="2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 applyProtection="1">
      <alignment horizontal="center" vertical="center"/>
      <protection hidden="1"/>
    </xf>
    <xf numFmtId="2" fontId="4" fillId="2" borderId="3" xfId="0" applyNumberFormat="1" applyFont="1" applyFill="1" applyBorder="1" applyAlignment="1" applyProtection="1">
      <alignment horizontal="center" vertical="center"/>
      <protection hidden="1"/>
    </xf>
    <xf numFmtId="2" fontId="4" fillId="2" borderId="25" xfId="0" applyNumberFormat="1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Alignment="1">
      <alignment horizontal="right" vertical="center"/>
    </xf>
    <xf numFmtId="2" fontId="13" fillId="11" borderId="3" xfId="0" applyNumberFormat="1" applyFont="1" applyFill="1" applyBorder="1" applyAlignment="1">
      <alignment horizontal="center" vertical="center"/>
    </xf>
    <xf numFmtId="2" fontId="14" fillId="11" borderId="3" xfId="0" applyNumberFormat="1" applyFont="1" applyFill="1" applyBorder="1" applyAlignment="1">
      <alignment horizontal="center" vertical="center"/>
    </xf>
    <xf numFmtId="2" fontId="15" fillId="2" borderId="8" xfId="0" applyNumberFormat="1" applyFont="1" applyFill="1" applyBorder="1" applyAlignment="1" applyProtection="1">
      <alignment horizontal="center" vertical="center"/>
      <protection hidden="1"/>
    </xf>
    <xf numFmtId="2" fontId="15" fillId="2" borderId="6" xfId="0" applyNumberFormat="1" applyFont="1" applyFill="1" applyBorder="1" applyAlignment="1" applyProtection="1">
      <alignment horizontal="center" vertical="center"/>
      <protection hidden="1"/>
    </xf>
    <xf numFmtId="0" fontId="15" fillId="2" borderId="23" xfId="0" applyFont="1" applyFill="1" applyBorder="1" applyAlignment="1" applyProtection="1">
      <alignment horizontal="center" vertical="center"/>
      <protection hidden="1"/>
    </xf>
    <xf numFmtId="0" fontId="0" fillId="3" borderId="20" xfId="0" applyFill="1" applyBorder="1" applyAlignment="1">
      <alignment horizontal="right" vertical="center"/>
    </xf>
    <xf numFmtId="0" fontId="0" fillId="3" borderId="21" xfId="0" applyFill="1" applyBorder="1" applyAlignment="1">
      <alignment horizontal="right" vertical="center"/>
    </xf>
    <xf numFmtId="0" fontId="0" fillId="3" borderId="22" xfId="0" applyFill="1" applyBorder="1" applyAlignment="1">
      <alignment horizontal="right" vertical="center"/>
    </xf>
    <xf numFmtId="0" fontId="3" fillId="9" borderId="4" xfId="0" applyFont="1" applyFill="1" applyBorder="1" applyAlignment="1">
      <alignment horizontal="center" vertical="center"/>
    </xf>
    <xf numFmtId="0" fontId="3" fillId="9" borderId="23" xfId="0" applyFont="1" applyFill="1" applyBorder="1" applyAlignment="1">
      <alignment horizontal="center" vertical="center"/>
    </xf>
    <xf numFmtId="0" fontId="0" fillId="5" borderId="19" xfId="0" applyFill="1" applyBorder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5" borderId="14" xfId="0" applyFill="1" applyBorder="1" applyAlignment="1">
      <alignment horizontal="right" vertical="center"/>
    </xf>
    <xf numFmtId="0" fontId="0" fillId="3" borderId="19" xfId="0" applyFill="1" applyBorder="1" applyAlignment="1">
      <alignment horizontal="right" vertical="center"/>
    </xf>
    <xf numFmtId="0" fontId="0" fillId="3" borderId="13" xfId="0" applyFill="1" applyBorder="1" applyAlignment="1">
      <alignment horizontal="right" vertical="center"/>
    </xf>
    <xf numFmtId="0" fontId="0" fillId="3" borderId="14" xfId="0" applyFill="1" applyBorder="1" applyAlignment="1">
      <alignment horizontal="right" vertical="center"/>
    </xf>
    <xf numFmtId="0" fontId="0" fillId="9" borderId="4" xfId="0" applyFill="1" applyBorder="1" applyAlignment="1">
      <alignment horizontal="right" vertical="center"/>
    </xf>
    <xf numFmtId="0" fontId="0" fillId="9" borderId="23" xfId="0" applyFill="1" applyBorder="1" applyAlignment="1">
      <alignment horizontal="right" vertical="center"/>
    </xf>
    <xf numFmtId="0" fontId="10" fillId="7" borderId="0" xfId="0" applyFont="1" applyFill="1" applyBorder="1" applyAlignment="1">
      <alignment horizontal="center" vertical="center"/>
    </xf>
    <xf numFmtId="0" fontId="1" fillId="7" borderId="21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2" fontId="3" fillId="3" borderId="19" xfId="0" applyNumberFormat="1" applyFont="1" applyFill="1" applyBorder="1" applyAlignment="1">
      <alignment horizontal="center" vertical="center"/>
    </xf>
    <xf numFmtId="2" fontId="3" fillId="3" borderId="13" xfId="0" applyNumberFormat="1" applyFont="1" applyFill="1" applyBorder="1" applyAlignment="1">
      <alignment horizontal="center" vertical="center"/>
    </xf>
    <xf numFmtId="2" fontId="3" fillId="3" borderId="14" xfId="0" applyNumberFormat="1" applyFont="1" applyFill="1" applyBorder="1" applyAlignment="1">
      <alignment horizontal="center" vertical="center"/>
    </xf>
    <xf numFmtId="2" fontId="0" fillId="2" borderId="11" xfId="0" applyNumberFormat="1" applyFill="1" applyBorder="1" applyAlignment="1" applyProtection="1">
      <alignment horizontal="center" vertical="center"/>
      <protection hidden="1"/>
    </xf>
    <xf numFmtId="2" fontId="0" fillId="2" borderId="18" xfId="0" applyNumberFormat="1" applyFill="1" applyBorder="1" applyAlignment="1" applyProtection="1">
      <alignment horizontal="center" vertical="center"/>
      <protection hidden="1"/>
    </xf>
    <xf numFmtId="2" fontId="0" fillId="2" borderId="9" xfId="0" applyNumberFormat="1" applyFont="1" applyFill="1" applyBorder="1" applyAlignment="1" applyProtection="1">
      <alignment horizontal="center" vertical="center"/>
      <protection hidden="1"/>
    </xf>
    <xf numFmtId="2" fontId="0" fillId="2" borderId="16" xfId="0" applyNumberFormat="1" applyFont="1" applyFill="1" applyBorder="1" applyAlignment="1" applyProtection="1">
      <alignment horizontal="center" vertical="center"/>
      <protection hidden="1"/>
    </xf>
    <xf numFmtId="0" fontId="0" fillId="3" borderId="19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1" fillId="8" borderId="19" xfId="0" applyFont="1" applyFill="1" applyBorder="1" applyAlignment="1" applyProtection="1">
      <alignment horizontal="center" vertical="center"/>
      <protection hidden="1"/>
    </xf>
    <xf numFmtId="0" fontId="1" fillId="8" borderId="14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locked="0" hidden="1"/>
    </xf>
    <xf numFmtId="0" fontId="0" fillId="4" borderId="26" xfId="0" applyFont="1" applyFill="1" applyBorder="1" applyAlignment="1" applyProtection="1">
      <alignment horizontal="center" vertical="center"/>
      <protection locked="0" hidden="1"/>
    </xf>
    <xf numFmtId="0" fontId="0" fillId="4" borderId="11" xfId="0" applyFill="1" applyBorder="1" applyAlignment="1" applyProtection="1">
      <alignment horizontal="center" vertical="center"/>
      <protection locked="0" hidden="1"/>
    </xf>
    <xf numFmtId="0" fontId="0" fillId="4" borderId="18" xfId="0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>
      <alignment horizontal="right" vertical="center"/>
    </xf>
    <xf numFmtId="0" fontId="0" fillId="3" borderId="9" xfId="0" applyFont="1" applyFill="1" applyBorder="1" applyAlignment="1">
      <alignment horizontal="right" vertical="center"/>
    </xf>
    <xf numFmtId="0" fontId="0" fillId="3" borderId="15" xfId="0" applyFont="1" applyFill="1" applyBorder="1" applyAlignment="1">
      <alignment horizontal="right" vertical="center"/>
    </xf>
    <xf numFmtId="0" fontId="0" fillId="3" borderId="16" xfId="0" applyFont="1" applyFill="1" applyBorder="1" applyAlignment="1">
      <alignment horizontal="right" vertical="center"/>
    </xf>
    <xf numFmtId="0" fontId="0" fillId="3" borderId="10" xfId="0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/>
    </xf>
    <xf numFmtId="0" fontId="0" fillId="3" borderId="17" xfId="0" applyFont="1" applyFill="1" applyBorder="1" applyAlignment="1">
      <alignment horizontal="right" vertical="center"/>
    </xf>
  </cellXfs>
  <cellStyles count="1">
    <cellStyle name="Standaard" xfId="0" builtinId="0"/>
  </cellStyles>
  <dxfs count="0"/>
  <tableStyles count="0" defaultTableStyle="TableStyleMedium9" defaultPivotStyle="PivotStyleLight16"/>
  <colors>
    <mruColors>
      <color rgb="FF000000"/>
      <color rgb="FFA653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orsprong">
  <a:themeElements>
    <a:clrScheme name="Oorsprong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orsprong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orsprong">
      <a:fillStyleLst>
        <a:solidFill>
          <a:schemeClr val="phClr"/>
        </a:solidFill>
        <a:gradFill rotWithShape="1">
          <a:gsLst>
            <a:gs pos="0">
              <a:schemeClr val="phClr">
                <a:tint val="45000"/>
                <a:satMod val="200000"/>
              </a:schemeClr>
            </a:gs>
            <a:gs pos="30000">
              <a:schemeClr val="phClr">
                <a:tint val="61000"/>
                <a:satMod val="200000"/>
              </a:schemeClr>
            </a:gs>
            <a:gs pos="45000">
              <a:schemeClr val="phClr">
                <a:tint val="66000"/>
                <a:satMod val="200000"/>
              </a:schemeClr>
            </a:gs>
            <a:gs pos="55000">
              <a:schemeClr val="phClr">
                <a:tint val="66000"/>
                <a:satMod val="200000"/>
              </a:schemeClr>
            </a:gs>
            <a:gs pos="73000">
              <a:schemeClr val="phClr">
                <a:tint val="61000"/>
                <a:satMod val="200000"/>
              </a:schemeClr>
            </a:gs>
            <a:gs pos="100000">
              <a:schemeClr val="phClr">
                <a:tint val="45000"/>
                <a:satMod val="200000"/>
              </a:schemeClr>
            </a:gs>
          </a:gsLst>
          <a:lin ang="950000" scaled="1"/>
        </a:gradFill>
        <a:gradFill rotWithShape="1">
          <a:gsLst>
            <a:gs pos="0">
              <a:schemeClr val="phClr">
                <a:shade val="63000"/>
              </a:schemeClr>
            </a:gs>
            <a:gs pos="30000">
              <a:schemeClr val="phClr">
                <a:shade val="90000"/>
                <a:satMod val="110000"/>
              </a:schemeClr>
            </a:gs>
            <a:gs pos="45000">
              <a:schemeClr val="phClr">
                <a:shade val="100000"/>
                <a:satMod val="118000"/>
              </a:schemeClr>
            </a:gs>
            <a:gs pos="55000">
              <a:schemeClr val="phClr">
                <a:shade val="100000"/>
                <a:satMod val="118000"/>
              </a:schemeClr>
            </a:gs>
            <a:gs pos="73000">
              <a:schemeClr val="phClr">
                <a:shade val="90000"/>
                <a:satMod val="110000"/>
              </a:schemeClr>
            </a:gs>
            <a:gs pos="100000">
              <a:schemeClr val="phClr">
                <a:shade val="63000"/>
              </a:schemeClr>
            </a:gs>
          </a:gsLst>
          <a:lin ang="950000" scaled="1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0800" dist="43000" dir="5400000" rotWithShape="0">
              <a:srgbClr val="000000">
                <a:alpha val="40000"/>
              </a:srgbClr>
            </a:outerShdw>
          </a:effectLst>
          <a:scene3d>
            <a:camera prst="orthographicFront" fov="0">
              <a:rot lat="0" lon="0" rev="0"/>
            </a:camera>
            <a:lightRig rig="balanced" dir="t">
              <a:rot lat="0" lon="0" rev="0"/>
            </a:lightRig>
          </a:scene3d>
          <a:sp3d prstMaterial="matte">
            <a:bevelT w="0" h="0"/>
            <a:contourClr>
              <a:schemeClr val="phClr">
                <a:tint val="100000"/>
                <a:shade val="100000"/>
                <a:hueMod val="100000"/>
                <a:satMod val="100000"/>
              </a:schemeClr>
            </a:contourClr>
          </a:sp3d>
        </a:effectStyle>
        <a:effectStyle>
          <a:effectLst>
            <a:outerShdw blurRad="50800" dist="25400" dir="5400000" rotWithShape="0">
              <a:srgbClr val="000000">
                <a:alpha val="50000"/>
              </a:srgbClr>
            </a:outerShdw>
          </a:effectLst>
          <a:scene3d>
            <a:camera prst="orthographicFront" fov="0">
              <a:rot lat="0" lon="0" rev="0"/>
            </a:camera>
            <a:lightRig rig="soft" dir="t">
              <a:rot lat="0" lon="0" rev="2700000"/>
            </a:lightRig>
          </a:scene3d>
          <a:sp3d prstMaterial="matte">
            <a:bevelT w="50800" h="50800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60000"/>
                <a:satMod val="300000"/>
              </a:schemeClr>
            </a:gs>
            <a:gs pos="30000">
              <a:schemeClr val="phClr">
                <a:shade val="80000"/>
                <a:satMod val="230000"/>
              </a:schemeClr>
            </a:gs>
            <a:gs pos="100000">
              <a:schemeClr val="phClr">
                <a:tint val="97000"/>
                <a:satMod val="22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shade val="6000"/>
                <a:satMod val="120000"/>
              </a:schemeClr>
              <a:schemeClr val="phClr">
                <a:tint val="90000"/>
              </a:schemeClr>
            </a:duotone>
          </a:blip>
          <a:tile tx="0" ty="0" sx="35000" sy="40000" flip="x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showGridLines="0" tabSelected="1" workbookViewId="0">
      <selection activeCell="D4" sqref="D4:F4"/>
    </sheetView>
  </sheetViews>
  <sheetFormatPr defaultRowHeight="17.25" x14ac:dyDescent="0.35"/>
  <cols>
    <col min="1" max="1" width="48.5" style="1" customWidth="1"/>
    <col min="2" max="2" width="49.625" style="1" hidden="1" customWidth="1"/>
    <col min="3" max="3" width="22.75" style="1" customWidth="1"/>
    <col min="4" max="4" width="15.25" style="1" customWidth="1"/>
    <col min="5" max="5" width="9.5" style="1" hidden="1" customWidth="1"/>
    <col min="6" max="6" width="9.125" style="1" customWidth="1"/>
    <col min="7" max="7" width="8.625" style="1" customWidth="1"/>
    <col min="8" max="8" width="15.625" style="1" customWidth="1"/>
    <col min="9" max="9" width="14" style="1" customWidth="1"/>
    <col min="10" max="16384" width="9" style="1"/>
  </cols>
  <sheetData>
    <row r="1" spans="1:9" ht="35.25" customHeight="1" x14ac:dyDescent="0.35">
      <c r="A1" s="56" t="s">
        <v>23</v>
      </c>
      <c r="D1" s="58">
        <v>2017</v>
      </c>
      <c r="E1" s="58"/>
    </row>
    <row r="2" spans="1:9" ht="22.5" thickBot="1" x14ac:dyDescent="0.4">
      <c r="A2" s="57"/>
      <c r="D2" s="32"/>
      <c r="E2" s="31" t="s">
        <v>22</v>
      </c>
    </row>
    <row r="3" spans="1:9" ht="25.5" thickBot="1" x14ac:dyDescent="0.55000000000000004">
      <c r="A3" s="18" t="s">
        <v>20</v>
      </c>
      <c r="C3" s="33" t="s">
        <v>10</v>
      </c>
      <c r="D3" s="38">
        <v>4.25</v>
      </c>
      <c r="E3" s="38">
        <v>4.25</v>
      </c>
      <c r="F3" s="39">
        <v>4.5</v>
      </c>
    </row>
    <row r="4" spans="1:9" ht="22.5" thickBot="1" x14ac:dyDescent="0.4">
      <c r="A4" s="28" t="s">
        <v>25</v>
      </c>
      <c r="B4" s="2"/>
      <c r="C4" s="25" t="s">
        <v>6</v>
      </c>
      <c r="D4" s="59" t="s">
        <v>9</v>
      </c>
      <c r="E4" s="60"/>
      <c r="F4" s="61"/>
      <c r="G4" s="9"/>
    </row>
    <row r="5" spans="1:9" ht="21.75" x14ac:dyDescent="0.35">
      <c r="A5" s="3" t="s">
        <v>4</v>
      </c>
      <c r="B5" s="4"/>
      <c r="C5" s="13"/>
      <c r="D5" s="19">
        <f>(D3*($C$5/100))*(1000/51)</f>
        <v>0</v>
      </c>
      <c r="E5" s="19">
        <f t="shared" ref="E5:F5" si="0">(E3*($C$5/100))*(1000/51)</f>
        <v>0</v>
      </c>
      <c r="F5" s="40">
        <f t="shared" si="0"/>
        <v>0</v>
      </c>
      <c r="G5" s="8"/>
    </row>
    <row r="6" spans="1:9" ht="21.75" x14ac:dyDescent="0.3">
      <c r="A6" s="5" t="s">
        <v>14</v>
      </c>
      <c r="B6" s="6"/>
      <c r="C6" s="14">
        <v>22.5</v>
      </c>
      <c r="D6" s="20">
        <f>(D3*($C$6/100))*(1000/48.4)+$D$13</f>
        <v>24.467231404958682</v>
      </c>
      <c r="E6" s="20">
        <f t="shared" ref="E6:F6" si="1">(E3*($C$6/100))*(1000/48.4)+$D$13</f>
        <v>24.467231404958682</v>
      </c>
      <c r="F6" s="41">
        <f t="shared" si="1"/>
        <v>25.629421487603306</v>
      </c>
      <c r="G6" s="27"/>
      <c r="H6" s="22"/>
      <c r="I6" s="22"/>
    </row>
    <row r="7" spans="1:9" ht="21.75" x14ac:dyDescent="0.35">
      <c r="A7" s="5" t="s">
        <v>15</v>
      </c>
      <c r="B7" s="6"/>
      <c r="C7" s="14">
        <v>21</v>
      </c>
      <c r="D7" s="20">
        <f>(D3*($C$7/100))*(1000/48.4)+$D$14</f>
        <v>22.620082644628098</v>
      </c>
      <c r="E7" s="20">
        <f t="shared" ref="E7:F7" si="2">(E3*($C$7/100))*(1000/48.4)+$D$14</f>
        <v>22.620082644628098</v>
      </c>
      <c r="F7" s="41">
        <f t="shared" si="2"/>
        <v>23.704793388429753</v>
      </c>
      <c r="G7" s="21"/>
    </row>
    <row r="8" spans="1:9" ht="21.75" x14ac:dyDescent="0.35">
      <c r="A8" s="5" t="s">
        <v>16</v>
      </c>
      <c r="B8" s="6"/>
      <c r="C8" s="14">
        <v>19</v>
      </c>
      <c r="D8" s="20">
        <f>(D3*($C$8/100))*(1000/48.4)</f>
        <v>16.683884297520663</v>
      </c>
      <c r="E8" s="20">
        <f t="shared" ref="E8:F8" si="3">(E3*($C$8/100))*(1000/48.4)</f>
        <v>16.683884297520663</v>
      </c>
      <c r="F8" s="41">
        <f t="shared" si="3"/>
        <v>17.665289256198349</v>
      </c>
      <c r="G8" s="21"/>
    </row>
    <row r="9" spans="1:9" ht="22.5" thickBot="1" x14ac:dyDescent="0.4">
      <c r="A9" s="10" t="s">
        <v>19</v>
      </c>
      <c r="B9" s="7"/>
      <c r="C9" s="11"/>
      <c r="D9" s="30">
        <v>170</v>
      </c>
      <c r="E9" s="30">
        <v>170</v>
      </c>
      <c r="F9" s="42">
        <v>170</v>
      </c>
      <c r="G9" s="21"/>
    </row>
    <row r="10" spans="1:9" x14ac:dyDescent="0.35">
      <c r="A10" s="54" t="s">
        <v>26</v>
      </c>
      <c r="B10" s="1">
        <v>52</v>
      </c>
      <c r="D10" s="46">
        <v>3</v>
      </c>
      <c r="E10" s="46">
        <v>3</v>
      </c>
    </row>
    <row r="11" spans="1:9" ht="18" thickBot="1" x14ac:dyDescent="0.4">
      <c r="A11" s="55"/>
      <c r="D11" s="47"/>
      <c r="E11" s="47"/>
    </row>
    <row r="12" spans="1:9" ht="24.75" customHeight="1" thickBot="1" x14ac:dyDescent="0.4">
      <c r="A12" s="29" t="s">
        <v>2</v>
      </c>
      <c r="D12" s="24" t="s">
        <v>18</v>
      </c>
      <c r="E12" s="27"/>
    </row>
    <row r="13" spans="1:9" ht="21.75" x14ac:dyDescent="0.35">
      <c r="A13" s="75" t="s">
        <v>0</v>
      </c>
      <c r="B13" s="76"/>
      <c r="C13" s="77"/>
      <c r="D13" s="19">
        <v>4.71</v>
      </c>
      <c r="E13" s="19">
        <v>4.71</v>
      </c>
    </row>
    <row r="14" spans="1:9" ht="21.75" x14ac:dyDescent="0.35">
      <c r="A14" s="78" t="s">
        <v>12</v>
      </c>
      <c r="B14" s="79"/>
      <c r="C14" s="80"/>
      <c r="D14" s="20">
        <v>4.18</v>
      </c>
      <c r="E14" s="20">
        <v>4.18</v>
      </c>
    </row>
    <row r="15" spans="1:9" ht="22.5" thickBot="1" x14ac:dyDescent="0.4">
      <c r="A15" s="43" t="s">
        <v>1</v>
      </c>
      <c r="B15" s="44"/>
      <c r="C15" s="45"/>
      <c r="D15" s="23">
        <v>0</v>
      </c>
      <c r="E15" s="23">
        <v>0</v>
      </c>
    </row>
    <row r="16" spans="1:9" ht="24.75" customHeight="1" thickBot="1" x14ac:dyDescent="0.4">
      <c r="A16" s="48" t="s">
        <v>17</v>
      </c>
      <c r="B16" s="49"/>
      <c r="C16" s="50"/>
      <c r="D16" s="21"/>
      <c r="E16" s="21"/>
    </row>
    <row r="17" spans="1:9" ht="22.5" thickBot="1" x14ac:dyDescent="0.4">
      <c r="A17" s="51" t="s">
        <v>24</v>
      </c>
      <c r="B17" s="52"/>
      <c r="C17" s="53"/>
      <c r="D17" s="35">
        <v>4.8</v>
      </c>
      <c r="E17" s="20" t="s">
        <v>21</v>
      </c>
    </row>
    <row r="18" spans="1:9" ht="25.5" customHeight="1" thickBot="1" x14ac:dyDescent="0.4">
      <c r="A18" s="74"/>
      <c r="B18" s="74"/>
      <c r="C18" s="74"/>
      <c r="D18" s="34"/>
      <c r="E18" s="36"/>
    </row>
    <row r="19" spans="1:9" ht="29.25" customHeight="1" thickBot="1" x14ac:dyDescent="0.4">
      <c r="A19" s="17" t="s">
        <v>11</v>
      </c>
      <c r="B19" s="2" t="s">
        <v>3</v>
      </c>
      <c r="C19" s="25" t="s">
        <v>8</v>
      </c>
      <c r="D19" s="68" t="s">
        <v>6</v>
      </c>
      <c r="E19" s="69"/>
      <c r="F19" s="66" t="s">
        <v>7</v>
      </c>
      <c r="G19" s="67"/>
      <c r="H19" s="66" t="s">
        <v>13</v>
      </c>
      <c r="I19" s="67"/>
    </row>
    <row r="20" spans="1:9" x14ac:dyDescent="0.35">
      <c r="A20" s="37" t="s">
        <v>4</v>
      </c>
      <c r="B20" s="12">
        <v>51</v>
      </c>
      <c r="C20" s="15">
        <v>1000</v>
      </c>
      <c r="D20" s="70">
        <v>12</v>
      </c>
      <c r="E20" s="71"/>
      <c r="F20" s="64">
        <f>((51*(100/D20))*C20)/1000</f>
        <v>425.00000000000006</v>
      </c>
      <c r="G20" s="65"/>
      <c r="H20" s="64">
        <f>C20/F20</f>
        <v>2.3529411764705879</v>
      </c>
      <c r="I20" s="65"/>
    </row>
    <row r="21" spans="1:9" ht="18" thickBot="1" x14ac:dyDescent="0.4">
      <c r="A21" s="26" t="s">
        <v>5</v>
      </c>
      <c r="B21" s="1">
        <v>48.4</v>
      </c>
      <c r="C21" s="16">
        <v>1000</v>
      </c>
      <c r="D21" s="72">
        <v>22.5</v>
      </c>
      <c r="E21" s="73"/>
      <c r="F21" s="62">
        <f>((48.4*(100/D21))*C21)/1000</f>
        <v>215.11111111111111</v>
      </c>
      <c r="G21" s="63"/>
      <c r="H21" s="62">
        <f>C21/F21</f>
        <v>4.6487603305785123</v>
      </c>
      <c r="I21" s="63"/>
    </row>
  </sheetData>
  <mergeCells count="21">
    <mergeCell ref="A1:A2"/>
    <mergeCell ref="D1:E1"/>
    <mergeCell ref="D4:F4"/>
    <mergeCell ref="H21:I21"/>
    <mergeCell ref="F21:G21"/>
    <mergeCell ref="H20:I20"/>
    <mergeCell ref="F20:G20"/>
    <mergeCell ref="H19:I19"/>
    <mergeCell ref="F19:G19"/>
    <mergeCell ref="D19:E19"/>
    <mergeCell ref="D20:E20"/>
    <mergeCell ref="D21:E21"/>
    <mergeCell ref="E10:E11"/>
    <mergeCell ref="A18:C18"/>
    <mergeCell ref="A13:C13"/>
    <mergeCell ref="A14:C14"/>
    <mergeCell ref="A15:C15"/>
    <mergeCell ref="D10:D11"/>
    <mergeCell ref="A16:C16"/>
    <mergeCell ref="A17:C17"/>
    <mergeCell ref="A10:A11"/>
  </mergeCells>
  <dataValidations count="3">
    <dataValidation type="decimal" allowBlank="1" showInputMessage="1" showErrorMessage="1" error="alleen waarde van 21 tot 21,99 is toegestaan" sqref="C7" xr:uid="{00000000-0002-0000-0000-000000000000}">
      <formula1>21</formula1>
      <formula2>21.99</formula2>
    </dataValidation>
    <dataValidation type="decimal" operator="lessThan" allowBlank="1" showInputMessage="1" showErrorMessage="1" error="alleen waarde kleiner dan 21 is toegestaan" sqref="C8" xr:uid="{00000000-0002-0000-0000-000001000000}">
      <formula1>21</formula1>
    </dataValidation>
    <dataValidation type="decimal" operator="greaterThanOrEqual" allowBlank="1" showInputMessage="1" showErrorMessage="1" error="alleen waarde hoger of gelijk aan 22 is toegestaan" sqref="C6" xr:uid="{00000000-0002-0000-0000-000002000000}">
      <formula1>22</formula1>
    </dataValidation>
  </dataValidations>
  <pageMargins left="0.7" right="0.7" top="0.75" bottom="0.75" header="0.3" footer="0.3"/>
  <pageSetup paperSize="9" orientation="portrait"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</dc:creator>
  <cp:lastModifiedBy>eric van dijck</cp:lastModifiedBy>
  <dcterms:created xsi:type="dcterms:W3CDTF">2011-05-27T08:30:26Z</dcterms:created>
  <dcterms:modified xsi:type="dcterms:W3CDTF">2019-06-18T09:10:05Z</dcterms:modified>
</cp:coreProperties>
</file>